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poedpostleidscherijn-my.sharepoint.com/personal/m_lemouh_spoedzorgnu_nl/Documents/Bureaublad/"/>
    </mc:Choice>
  </mc:AlternateContent>
  <xr:revisionPtr revIDLastSave="3" documentId="8_{2E8ED3C0-C4BD-4DF4-A5F0-11F92EC81DBA}" xr6:coauthVersionLast="47" xr6:coauthVersionMax="47" xr10:uidLastSave="{6951A5F9-E649-47F6-AF6D-64EF41CFE8CD}"/>
  <bookViews>
    <workbookView xWindow="28692" yWindow="-180" windowWidth="29016" windowHeight="15696" xr2:uid="{00000000-000D-0000-FFFF-FFFF00000000}"/>
  </bookViews>
  <sheets>
    <sheet name="Declaratieformulier" sheetId="2" r:id="rId1"/>
    <sheet name="Blad1" sheetId="8" state="hidden" r:id="rId2"/>
    <sheet name="Tarieven" sheetId="4" state="hidden" r:id="rId3"/>
    <sheet name="Blad X" sheetId="9" state="hidden" r:id="rId4"/>
    <sheet name="Handleiding" sheetId="7" state="hidden" r:id="rId5"/>
  </sheets>
  <definedNames>
    <definedName name="_xlnm._FilterDatabase" localSheetId="2" hidden="1">Tarieven!$A$1:$G$790</definedName>
    <definedName name="_xlnm.Print_Area" localSheetId="0">Declaratieformulier!$A$1:$G$63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 a="1"/>
  <c r="D374" i="4"/>
  <c r="B2" i="4"/>
  <c r="F62" i="2"/>
  <c r="F49" i="2"/>
  <c r="F48" i="2"/>
  <c r="F47" i="2"/>
  <c r="F46" i="2"/>
  <c r="F45" i="2"/>
  <c r="F44" i="2"/>
  <c r="F43" i="2"/>
  <c r="F42" i="2"/>
  <c r="F50" i="2" s="1"/>
  <c r="G37" i="2"/>
  <c r="G36" i="2"/>
  <c r="G35" i="2"/>
  <c r="G34" i="2"/>
  <c r="G33" i="2"/>
  <c r="G32" i="2"/>
  <c r="G31" i="2"/>
  <c r="G30" i="2"/>
  <c r="A15" i="4"/>
  <c r="B15" i="4"/>
  <c r="B373" i="4"/>
  <c r="A373" i="4"/>
  <c r="B372" i="4"/>
  <c r="A372" i="4"/>
  <c r="B371" i="4"/>
  <c r="A371" i="4"/>
  <c r="B370" i="4"/>
  <c r="A370" i="4"/>
  <c r="B369" i="4"/>
  <c r="A369" i="4"/>
  <c r="B368" i="4"/>
  <c r="A368" i="4"/>
  <c r="B367" i="4"/>
  <c r="A367" i="4"/>
  <c r="B366" i="4"/>
  <c r="A366" i="4"/>
  <c r="B365" i="4"/>
  <c r="A365" i="4"/>
  <c r="B364" i="4"/>
  <c r="A364" i="4"/>
  <c r="B363" i="4"/>
  <c r="A363" i="4"/>
  <c r="B362" i="4"/>
  <c r="A362" i="4"/>
  <c r="B361" i="4"/>
  <c r="A361" i="4"/>
  <c r="B360" i="4"/>
  <c r="A360" i="4"/>
  <c r="B359" i="4"/>
  <c r="A359" i="4"/>
  <c r="B358" i="4"/>
  <c r="A358" i="4"/>
  <c r="B357" i="4"/>
  <c r="A357" i="4"/>
  <c r="B356" i="4"/>
  <c r="A356" i="4"/>
  <c r="B355" i="4"/>
  <c r="A355" i="4"/>
  <c r="B354" i="4"/>
  <c r="A354" i="4"/>
  <c r="B353" i="4"/>
  <c r="A353" i="4"/>
  <c r="B352" i="4"/>
  <c r="A352" i="4"/>
  <c r="B351" i="4"/>
  <c r="A351" i="4"/>
  <c r="B350" i="4"/>
  <c r="A350" i="4"/>
  <c r="B349" i="4"/>
  <c r="A349" i="4"/>
  <c r="B348" i="4"/>
  <c r="A348" i="4"/>
  <c r="B347" i="4"/>
  <c r="A347" i="4"/>
  <c r="B346" i="4"/>
  <c r="A346" i="4"/>
  <c r="B345" i="4"/>
  <c r="A345" i="4"/>
  <c r="B344" i="4"/>
  <c r="A344" i="4"/>
  <c r="B343" i="4"/>
  <c r="A343" i="4"/>
  <c r="B342" i="4"/>
  <c r="A342" i="4"/>
  <c r="B341" i="4"/>
  <c r="A341" i="4"/>
  <c r="B340" i="4"/>
  <c r="A340" i="4"/>
  <c r="B339" i="4"/>
  <c r="A339" i="4"/>
  <c r="B338" i="4"/>
  <c r="A338" i="4"/>
  <c r="B337" i="4"/>
  <c r="A337" i="4"/>
  <c r="B336" i="4"/>
  <c r="A336" i="4"/>
  <c r="B335" i="4"/>
  <c r="A335" i="4"/>
  <c r="B334" i="4"/>
  <c r="A334" i="4"/>
  <c r="B333" i="4"/>
  <c r="A333" i="4"/>
  <c r="B332" i="4"/>
  <c r="A332" i="4"/>
  <c r="B331" i="4"/>
  <c r="A331" i="4"/>
  <c r="B330" i="4"/>
  <c r="A330" i="4"/>
  <c r="B329" i="4"/>
  <c r="A329" i="4"/>
  <c r="B328" i="4"/>
  <c r="A328" i="4"/>
  <c r="B327" i="4"/>
  <c r="A327" i="4"/>
  <c r="B326" i="4"/>
  <c r="A326" i="4"/>
  <c r="B325" i="4"/>
  <c r="A325" i="4"/>
  <c r="B324" i="4"/>
  <c r="A324" i="4"/>
  <c r="B323" i="4"/>
  <c r="A323" i="4"/>
  <c r="B322" i="4"/>
  <c r="A322" i="4"/>
  <c r="B321" i="4"/>
  <c r="A321" i="4"/>
  <c r="B320" i="4"/>
  <c r="A320" i="4"/>
  <c r="B319" i="4"/>
  <c r="A319" i="4"/>
  <c r="B318" i="4"/>
  <c r="A318" i="4"/>
  <c r="B317" i="4"/>
  <c r="A317" i="4"/>
  <c r="B316" i="4"/>
  <c r="A316" i="4"/>
  <c r="B315" i="4"/>
  <c r="A315" i="4"/>
  <c r="B314" i="4"/>
  <c r="A314" i="4"/>
  <c r="B313" i="4"/>
  <c r="A313" i="4"/>
  <c r="B312" i="4"/>
  <c r="A312" i="4"/>
  <c r="B311" i="4"/>
  <c r="A311" i="4"/>
  <c r="B310" i="4"/>
  <c r="A310" i="4"/>
  <c r="B309" i="4"/>
  <c r="A309" i="4"/>
  <c r="B308" i="4"/>
  <c r="A308" i="4"/>
  <c r="B307" i="4"/>
  <c r="A307" i="4"/>
  <c r="B306" i="4"/>
  <c r="A306" i="4"/>
  <c r="B305" i="4"/>
  <c r="A305" i="4"/>
  <c r="B304" i="4"/>
  <c r="A304" i="4"/>
  <c r="B303" i="4"/>
  <c r="A303" i="4"/>
  <c r="B302" i="4"/>
  <c r="A302" i="4"/>
  <c r="B301" i="4"/>
  <c r="A301" i="4"/>
  <c r="B300" i="4"/>
  <c r="A300" i="4"/>
  <c r="B299" i="4"/>
  <c r="A299" i="4"/>
  <c r="B298" i="4"/>
  <c r="A298" i="4"/>
  <c r="B297" i="4"/>
  <c r="A297" i="4"/>
  <c r="B296" i="4"/>
  <c r="A296" i="4"/>
  <c r="B295" i="4"/>
  <c r="A295" i="4"/>
  <c r="B294" i="4"/>
  <c r="A294" i="4"/>
  <c r="B293" i="4"/>
  <c r="A293" i="4"/>
  <c r="B292" i="4"/>
  <c r="A292" i="4"/>
  <c r="B291" i="4"/>
  <c r="A291" i="4"/>
  <c r="B290" i="4"/>
  <c r="A290" i="4"/>
  <c r="B289" i="4"/>
  <c r="A289" i="4"/>
  <c r="B288" i="4"/>
  <c r="A288" i="4"/>
  <c r="B287" i="4"/>
  <c r="A287" i="4"/>
  <c r="B286" i="4"/>
  <c r="A286" i="4"/>
  <c r="B285" i="4"/>
  <c r="A285" i="4"/>
  <c r="B284" i="4"/>
  <c r="A284" i="4"/>
  <c r="B283" i="4"/>
  <c r="A283" i="4"/>
  <c r="B282" i="4"/>
  <c r="A282" i="4"/>
  <c r="B281" i="4"/>
  <c r="A281" i="4"/>
  <c r="B280" i="4"/>
  <c r="A280" i="4"/>
  <c r="B279" i="4"/>
  <c r="A279" i="4"/>
  <c r="B278" i="4"/>
  <c r="A278" i="4"/>
  <c r="B277" i="4"/>
  <c r="A277" i="4"/>
  <c r="B276" i="4"/>
  <c r="A276" i="4"/>
  <c r="B275" i="4"/>
  <c r="A275" i="4"/>
  <c r="B274" i="4"/>
  <c r="A274" i="4"/>
  <c r="B273" i="4"/>
  <c r="A273" i="4"/>
  <c r="B272" i="4"/>
  <c r="A272" i="4"/>
  <c r="B271" i="4"/>
  <c r="A271" i="4"/>
  <c r="B270" i="4"/>
  <c r="A270" i="4"/>
  <c r="B269" i="4"/>
  <c r="A269" i="4"/>
  <c r="B268" i="4"/>
  <c r="A268" i="4"/>
  <c r="B267" i="4"/>
  <c r="A267" i="4"/>
  <c r="B266" i="4"/>
  <c r="A266" i="4"/>
  <c r="B265" i="4"/>
  <c r="A265" i="4"/>
  <c r="B264" i="4"/>
  <c r="A264" i="4"/>
  <c r="B263" i="4"/>
  <c r="A263" i="4"/>
  <c r="B262" i="4"/>
  <c r="A262" i="4"/>
  <c r="B261" i="4"/>
  <c r="A261" i="4"/>
  <c r="B260" i="4"/>
  <c r="A260" i="4"/>
  <c r="B259" i="4"/>
  <c r="A259" i="4"/>
  <c r="B258" i="4"/>
  <c r="A258" i="4"/>
  <c r="B257" i="4"/>
  <c r="A257" i="4"/>
  <c r="B256" i="4"/>
  <c r="A256" i="4"/>
  <c r="B255" i="4"/>
  <c r="A255" i="4"/>
  <c r="B254" i="4"/>
  <c r="A254" i="4"/>
  <c r="B253" i="4"/>
  <c r="A253" i="4"/>
  <c r="B252" i="4"/>
  <c r="A252" i="4"/>
  <c r="B251" i="4"/>
  <c r="A251" i="4"/>
  <c r="B250" i="4"/>
  <c r="A250" i="4"/>
  <c r="B249" i="4"/>
  <c r="A249" i="4"/>
  <c r="B248" i="4"/>
  <c r="A248" i="4"/>
  <c r="B247" i="4"/>
  <c r="A247" i="4"/>
  <c r="B246" i="4"/>
  <c r="A246" i="4"/>
  <c r="B245" i="4"/>
  <c r="A245" i="4"/>
  <c r="B244" i="4"/>
  <c r="A244" i="4"/>
  <c r="B243" i="4"/>
  <c r="A243" i="4"/>
  <c r="B242" i="4"/>
  <c r="A242" i="4"/>
  <c r="B241" i="4"/>
  <c r="A241" i="4"/>
  <c r="B240" i="4"/>
  <c r="A240" i="4"/>
  <c r="B239" i="4"/>
  <c r="A239" i="4"/>
  <c r="B238" i="4"/>
  <c r="A238" i="4"/>
  <c r="B237" i="4"/>
  <c r="A237" i="4"/>
  <c r="B236" i="4"/>
  <c r="A236" i="4"/>
  <c r="B235" i="4"/>
  <c r="A235" i="4"/>
  <c r="B234" i="4"/>
  <c r="A234" i="4"/>
  <c r="B233" i="4"/>
  <c r="A233" i="4"/>
  <c r="B232" i="4"/>
  <c r="A232" i="4"/>
  <c r="B231" i="4"/>
  <c r="A231" i="4"/>
  <c r="B230" i="4"/>
  <c r="A230" i="4"/>
  <c r="B229" i="4"/>
  <c r="A229" i="4"/>
  <c r="B228" i="4"/>
  <c r="A228" i="4"/>
  <c r="B227" i="4"/>
  <c r="A227" i="4"/>
  <c r="B226" i="4"/>
  <c r="A226" i="4"/>
  <c r="B225" i="4"/>
  <c r="A225" i="4"/>
  <c r="B224" i="4"/>
  <c r="A224" i="4"/>
  <c r="B223" i="4"/>
  <c r="A223" i="4"/>
  <c r="B222" i="4"/>
  <c r="A222" i="4"/>
  <c r="B221" i="4"/>
  <c r="A221" i="4"/>
  <c r="B220" i="4"/>
  <c r="A220" i="4"/>
  <c r="B219" i="4"/>
  <c r="A219" i="4"/>
  <c r="B218" i="4"/>
  <c r="A218" i="4"/>
  <c r="B217" i="4"/>
  <c r="A217" i="4"/>
  <c r="B216" i="4"/>
  <c r="A216" i="4"/>
  <c r="B215" i="4"/>
  <c r="A215" i="4"/>
  <c r="B214" i="4"/>
  <c r="A214" i="4"/>
  <c r="B213" i="4"/>
  <c r="A213" i="4"/>
  <c r="B212" i="4"/>
  <c r="A212" i="4"/>
  <c r="B211" i="4"/>
  <c r="A211" i="4"/>
  <c r="B210" i="4"/>
  <c r="A210" i="4"/>
  <c r="B209" i="4"/>
  <c r="A209" i="4"/>
  <c r="B208" i="4"/>
  <c r="A208" i="4"/>
  <c r="B207" i="4"/>
  <c r="A207" i="4"/>
  <c r="B206" i="4"/>
  <c r="A206" i="4"/>
  <c r="B205" i="4"/>
  <c r="A205" i="4"/>
  <c r="B204" i="4"/>
  <c r="A204" i="4"/>
  <c r="B203" i="4"/>
  <c r="A203" i="4"/>
  <c r="B202" i="4"/>
  <c r="A202" i="4"/>
  <c r="B201" i="4"/>
  <c r="A201" i="4"/>
  <c r="B200" i="4"/>
  <c r="A200" i="4"/>
  <c r="B199" i="4"/>
  <c r="A199" i="4"/>
  <c r="B198" i="4"/>
  <c r="A198" i="4"/>
  <c r="B197" i="4"/>
  <c r="A197" i="4"/>
  <c r="B196" i="4"/>
  <c r="A196" i="4"/>
  <c r="B195" i="4"/>
  <c r="A195" i="4"/>
  <c r="B194" i="4"/>
  <c r="A194" i="4"/>
  <c r="B193" i="4"/>
  <c r="A193" i="4"/>
  <c r="B192" i="4"/>
  <c r="A192" i="4"/>
  <c r="B191" i="4"/>
  <c r="A191" i="4"/>
  <c r="B190" i="4"/>
  <c r="A190" i="4"/>
  <c r="B189" i="4"/>
  <c r="A189" i="4"/>
  <c r="B188" i="4"/>
  <c r="A188" i="4"/>
  <c r="B187" i="4"/>
  <c r="A187" i="4"/>
  <c r="B186" i="4"/>
  <c r="A186" i="4"/>
  <c r="B185" i="4"/>
  <c r="A185" i="4"/>
  <c r="B184" i="4"/>
  <c r="A184" i="4"/>
  <c r="B183" i="4"/>
  <c r="A183" i="4"/>
  <c r="B182" i="4"/>
  <c r="A182" i="4"/>
  <c r="B181" i="4"/>
  <c r="A181" i="4"/>
  <c r="B180" i="4"/>
  <c r="A180" i="4"/>
  <c r="B179" i="4"/>
  <c r="A179" i="4"/>
  <c r="B178" i="4"/>
  <c r="A178" i="4"/>
  <c r="B177" i="4"/>
  <c r="A177" i="4"/>
  <c r="B176" i="4"/>
  <c r="A176" i="4"/>
  <c r="B175" i="4"/>
  <c r="A175" i="4"/>
  <c r="B174" i="4"/>
  <c r="A174" i="4"/>
  <c r="B173" i="4"/>
  <c r="A173" i="4"/>
  <c r="B172" i="4"/>
  <c r="A172" i="4"/>
  <c r="B171" i="4"/>
  <c r="A171" i="4"/>
  <c r="B170" i="4"/>
  <c r="A170" i="4"/>
  <c r="B169" i="4"/>
  <c r="A169" i="4"/>
  <c r="B168" i="4"/>
  <c r="A168" i="4"/>
  <c r="B167" i="4"/>
  <c r="A167" i="4"/>
  <c r="B166" i="4"/>
  <c r="A166" i="4"/>
  <c r="B165" i="4"/>
  <c r="A165" i="4"/>
  <c r="B164" i="4"/>
  <c r="A164" i="4"/>
  <c r="B163" i="4"/>
  <c r="A163" i="4"/>
  <c r="B162" i="4"/>
  <c r="A162" i="4"/>
  <c r="B161" i="4"/>
  <c r="A161" i="4"/>
  <c r="B160" i="4"/>
  <c r="A160" i="4"/>
  <c r="B159" i="4"/>
  <c r="A159" i="4"/>
  <c r="B158" i="4"/>
  <c r="A158" i="4"/>
  <c r="B157" i="4"/>
  <c r="A157" i="4"/>
  <c r="B156" i="4"/>
  <c r="A156" i="4"/>
  <c r="B155" i="4"/>
  <c r="A155" i="4"/>
  <c r="B154" i="4"/>
  <c r="A154" i="4"/>
  <c r="B153" i="4"/>
  <c r="A153" i="4"/>
  <c r="B152" i="4"/>
  <c r="A152" i="4"/>
  <c r="B151" i="4"/>
  <c r="A151" i="4"/>
  <c r="B150" i="4"/>
  <c r="A150" i="4"/>
  <c r="B149" i="4"/>
  <c r="A149" i="4"/>
  <c r="B148" i="4"/>
  <c r="A148" i="4"/>
  <c r="B147" i="4"/>
  <c r="A147" i="4"/>
  <c r="B146" i="4"/>
  <c r="A146" i="4"/>
  <c r="B145" i="4"/>
  <c r="A145" i="4"/>
  <c r="B144" i="4"/>
  <c r="A144" i="4"/>
  <c r="B143" i="4"/>
  <c r="A143" i="4"/>
  <c r="B142" i="4"/>
  <c r="A142" i="4"/>
  <c r="B141" i="4"/>
  <c r="A141" i="4"/>
  <c r="B140" i="4"/>
  <c r="A140" i="4"/>
  <c r="B139" i="4"/>
  <c r="A139" i="4"/>
  <c r="B138" i="4"/>
  <c r="A138" i="4"/>
  <c r="B137" i="4"/>
  <c r="A137" i="4"/>
  <c r="B136" i="4"/>
  <c r="A136" i="4"/>
  <c r="B135" i="4"/>
  <c r="A135" i="4"/>
  <c r="B134" i="4"/>
  <c r="A134" i="4"/>
  <c r="B133" i="4"/>
  <c r="A133" i="4"/>
  <c r="B132" i="4"/>
  <c r="A132" i="4"/>
  <c r="B131" i="4"/>
  <c r="A131" i="4"/>
  <c r="B130" i="4"/>
  <c r="A130" i="4"/>
  <c r="B129" i="4"/>
  <c r="A129" i="4"/>
  <c r="B128" i="4"/>
  <c r="A128" i="4"/>
  <c r="B127" i="4"/>
  <c r="A127" i="4"/>
  <c r="B126" i="4"/>
  <c r="A126" i="4"/>
  <c r="B125" i="4"/>
  <c r="A125" i="4"/>
  <c r="B124" i="4"/>
  <c r="A124" i="4"/>
  <c r="B123" i="4"/>
  <c r="A123" i="4"/>
  <c r="B122" i="4"/>
  <c r="A122" i="4"/>
  <c r="B121" i="4"/>
  <c r="A121" i="4"/>
  <c r="B120" i="4"/>
  <c r="A120" i="4"/>
  <c r="B119" i="4"/>
  <c r="A119" i="4"/>
  <c r="B118" i="4"/>
  <c r="A118" i="4"/>
  <c r="B117" i="4"/>
  <c r="A117" i="4"/>
  <c r="B116" i="4"/>
  <c r="A116" i="4"/>
  <c r="B115" i="4"/>
  <c r="A115" i="4"/>
  <c r="B114" i="4"/>
  <c r="A114" i="4"/>
  <c r="B113" i="4"/>
  <c r="A113" i="4"/>
  <c r="B112" i="4"/>
  <c r="A112" i="4"/>
  <c r="B111" i="4"/>
  <c r="A111" i="4"/>
  <c r="B110" i="4"/>
  <c r="A110" i="4"/>
  <c r="B109" i="4"/>
  <c r="A109" i="4"/>
  <c r="B108" i="4"/>
  <c r="A108" i="4"/>
  <c r="B107" i="4"/>
  <c r="A107" i="4"/>
  <c r="B106" i="4"/>
  <c r="A106" i="4"/>
  <c r="B105" i="4"/>
  <c r="A105" i="4"/>
  <c r="B104" i="4"/>
  <c r="A104" i="4"/>
  <c r="B103" i="4"/>
  <c r="A103" i="4"/>
  <c r="B102" i="4"/>
  <c r="A102" i="4"/>
  <c r="B101" i="4"/>
  <c r="A101" i="4"/>
  <c r="B100" i="4"/>
  <c r="A100" i="4"/>
  <c r="B99" i="4"/>
  <c r="A99" i="4"/>
  <c r="B98" i="4"/>
  <c r="A98" i="4"/>
  <c r="B97" i="4"/>
  <c r="A97" i="4"/>
  <c r="B96" i="4"/>
  <c r="A96" i="4"/>
  <c r="B95" i="4"/>
  <c r="A95" i="4"/>
  <c r="B94" i="4"/>
  <c r="A94" i="4"/>
  <c r="B93" i="4"/>
  <c r="A93" i="4"/>
  <c r="B92" i="4"/>
  <c r="A92" i="4"/>
  <c r="B91" i="4"/>
  <c r="A91" i="4"/>
  <c r="B90" i="4"/>
  <c r="A90" i="4"/>
  <c r="B89" i="4"/>
  <c r="A89" i="4"/>
  <c r="B88" i="4"/>
  <c r="A88" i="4"/>
  <c r="B87" i="4"/>
  <c r="A87" i="4"/>
  <c r="B86" i="4"/>
  <c r="A86" i="4"/>
  <c r="B85" i="4"/>
  <c r="A85" i="4"/>
  <c r="B84" i="4"/>
  <c r="A84" i="4"/>
  <c r="B83" i="4"/>
  <c r="A83" i="4"/>
  <c r="B82" i="4"/>
  <c r="A82" i="4"/>
  <c r="B81" i="4"/>
  <c r="A81" i="4"/>
  <c r="B80" i="4"/>
  <c r="A80" i="4"/>
  <c r="B79" i="4"/>
  <c r="A79" i="4"/>
  <c r="B78" i="4"/>
  <c r="A78" i="4"/>
  <c r="B77" i="4"/>
  <c r="A77" i="4"/>
  <c r="B76" i="4"/>
  <c r="A76" i="4"/>
  <c r="B75" i="4"/>
  <c r="A75" i="4"/>
  <c r="B74" i="4"/>
  <c r="A74" i="4"/>
  <c r="B73" i="4"/>
  <c r="A73" i="4"/>
  <c r="B72" i="4"/>
  <c r="A72" i="4"/>
  <c r="B71" i="4"/>
  <c r="A71" i="4"/>
  <c r="B70" i="4"/>
  <c r="A70" i="4"/>
  <c r="B69" i="4"/>
  <c r="A69" i="4"/>
  <c r="B68" i="4"/>
  <c r="A68" i="4"/>
  <c r="B67" i="4"/>
  <c r="A67" i="4"/>
  <c r="B66" i="4"/>
  <c r="A66" i="4"/>
  <c r="B65" i="4"/>
  <c r="A65" i="4"/>
  <c r="B64" i="4"/>
  <c r="A64" i="4"/>
  <c r="B63" i="4"/>
  <c r="A63" i="4"/>
  <c r="B62" i="4"/>
  <c r="A62" i="4"/>
  <c r="B61" i="4"/>
  <c r="A61" i="4"/>
  <c r="B60" i="4"/>
  <c r="A60" i="4"/>
  <c r="B59" i="4"/>
  <c r="A59" i="4"/>
  <c r="B58" i="4"/>
  <c r="A58" i="4"/>
  <c r="B57" i="4"/>
  <c r="A57" i="4"/>
  <c r="B56" i="4"/>
  <c r="A56" i="4"/>
  <c r="B55" i="4"/>
  <c r="A55" i="4"/>
  <c r="B54" i="4"/>
  <c r="A54" i="4"/>
  <c r="B53" i="4"/>
  <c r="A53" i="4"/>
  <c r="B52" i="4"/>
  <c r="A52" i="4"/>
  <c r="B51" i="4"/>
  <c r="A51" i="4"/>
  <c r="B50" i="4"/>
  <c r="A50" i="4"/>
  <c r="B49" i="4"/>
  <c r="A49" i="4"/>
  <c r="B48" i="4"/>
  <c r="A48" i="4"/>
  <c r="B47" i="4"/>
  <c r="A47" i="4"/>
  <c r="B46" i="4"/>
  <c r="A46" i="4"/>
  <c r="B45" i="4"/>
  <c r="A45" i="4"/>
  <c r="B44" i="4"/>
  <c r="A44" i="4"/>
  <c r="B43" i="4"/>
  <c r="A43" i="4"/>
  <c r="B42" i="4"/>
  <c r="A42" i="4"/>
  <c r="B41" i="4"/>
  <c r="A41" i="4"/>
  <c r="B40" i="4"/>
  <c r="A40" i="4"/>
  <c r="B39" i="4"/>
  <c r="A39" i="4"/>
  <c r="B38" i="4"/>
  <c r="A38" i="4"/>
  <c r="B37" i="4"/>
  <c r="A37" i="4"/>
  <c r="B36" i="4"/>
  <c r="A36" i="4"/>
  <c r="B35" i="4"/>
  <c r="A35" i="4"/>
  <c r="B34" i="4"/>
  <c r="A34" i="4"/>
  <c r="B33" i="4"/>
  <c r="A33" i="4"/>
  <c r="B32" i="4"/>
  <c r="A32" i="4"/>
  <c r="B31" i="4"/>
  <c r="A31" i="4"/>
  <c r="B30" i="4"/>
  <c r="A30" i="4"/>
  <c r="B29" i="4"/>
  <c r="A29" i="4"/>
  <c r="B28" i="4"/>
  <c r="A28" i="4"/>
  <c r="B27" i="4"/>
  <c r="A27" i="4"/>
  <c r="B26" i="4"/>
  <c r="A26" i="4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A2" i="4"/>
  <c r="F30" i="2" l="1"/>
  <c r="D15" i="4"/>
  <c r="D41" i="4"/>
  <c r="E37" i="2" a="1"/>
  <c r="F37" i="2" s="1"/>
  <c r="E36" i="2" a="1"/>
  <c r="F36" i="2" s="1"/>
  <c r="E35" i="2" a="1"/>
  <c r="F35" i="2" s="1"/>
  <c r="E34" i="2" a="1"/>
  <c r="F34" i="2" s="1"/>
  <c r="E33" i="2" a="1"/>
  <c r="F33" i="2" s="1"/>
  <c r="E31" i="2" a="1"/>
  <c r="F31" i="2" s="1"/>
  <c r="E32" i="2" a="1"/>
  <c r="F32" i="2" s="1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F38" i="2" l="1"/>
  <c r="F6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tc={B2B5B06F-E7E9-4662-A484-D47C34F10608}</author>
  </authors>
  <commentList>
    <comment ref="C1" authorId="0" shapeId="0" xr:uid="{B2B5B06F-E7E9-4662-A484-D47C34F10608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Bedrag zelf invullen!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<sst xmlns="http://schemas.openxmlformats.org/spreadsheetml/2006/main" count="121" uniqueCount="100">
  <si>
    <t>RegiozorgNU</t>
  </si>
  <si>
    <t xml:space="preserve">3542 AB  Utrecht </t>
  </si>
  <si>
    <t>Graag de grijs gemarkeerde velden invullen indien van toepassing.</t>
  </si>
  <si>
    <r>
      <t xml:space="preserve">Graag het ingevulde declaratieformulier in </t>
    </r>
    <r>
      <rPr>
        <b/>
        <u/>
        <sz val="20"/>
        <color rgb="FF00B050"/>
        <rFont val="Arial"/>
        <family val="2"/>
      </rPr>
      <t>PDF-formaat</t>
    </r>
    <r>
      <rPr>
        <b/>
        <sz val="20"/>
        <color theme="3" tint="-0.499984740745262"/>
        <rFont val="Arial"/>
        <family val="2"/>
      </rPr>
      <t xml:space="preserve"> versturen naar: facturen@regiozorgnu.nl.</t>
    </r>
  </si>
  <si>
    <t>Urendeclaratie namens</t>
  </si>
  <si>
    <t>Hier graag uw keuze maken</t>
  </si>
  <si>
    <t>Naam organisatie</t>
  </si>
  <si>
    <t>Adres</t>
  </si>
  <si>
    <t>Postcode</t>
  </si>
  <si>
    <t>Bankgegevens organisatie</t>
  </si>
  <si>
    <t>Graag maandelijks indienen!</t>
  </si>
  <si>
    <t>Deze inkomsten kunnen gevolgen hebben voor uw aangifte inkomstenbelasting (indien u op eigen titel de declaratie invult)</t>
  </si>
  <si>
    <t>Voornaam</t>
  </si>
  <si>
    <t>Geboortedatum</t>
  </si>
  <si>
    <t>Achternaam</t>
  </si>
  <si>
    <t>Burgerservicenummer</t>
  </si>
  <si>
    <t>IBAN-nummer</t>
  </si>
  <si>
    <t>Woonplaats</t>
  </si>
  <si>
    <t>Functie</t>
  </si>
  <si>
    <t>Specialist</t>
  </si>
  <si>
    <t>Datum</t>
  </si>
  <si>
    <t>Projecten en programma's (maak hieronder uw keuze)</t>
  </si>
  <si>
    <t>Omschrijving</t>
  </si>
  <si>
    <t>Aantal uur</t>
  </si>
  <si>
    <t>Totaalbedrag</t>
  </si>
  <si>
    <t>COPD - 2200</t>
  </si>
  <si>
    <t>IDS Apotheker behandelaar-Huisartsen, Vleuten - 4084</t>
  </si>
  <si>
    <t>MTVP - 4015</t>
  </si>
  <si>
    <t xml:space="preserve">IZA Palliatieve zorg in Midden-Nederland - 2603 </t>
  </si>
  <si>
    <t>IZA Utrechtse Fabriek voor Zorgvernieuwing - 2601</t>
  </si>
  <si>
    <t xml:space="preserve">IZA Kortdurend verblijf Utrecht - 2604 </t>
  </si>
  <si>
    <t>Totaal vacatievergoeding</t>
  </si>
  <si>
    <t>Declaratie betreffende reiskosten met toestemming van RegiozorgNU (0,23 ct/km)</t>
  </si>
  <si>
    <t>Locatie (evt. route en bijzonderheden)</t>
  </si>
  <si>
    <t>Aantal km</t>
  </si>
  <si>
    <t>Totaal bedrag</t>
  </si>
  <si>
    <t>Totaal reiskosten</t>
  </si>
  <si>
    <t>Declaratie betreffende gemaakte kosten (s.v.p. bonnen en/of betalingsbewijzen bijvoegen)</t>
  </si>
  <si>
    <t>Totaal kosten</t>
  </si>
  <si>
    <t>Totaal declaratie</t>
  </si>
  <si>
    <t>Bedrag</t>
  </si>
  <si>
    <t>Hulpkolom</t>
  </si>
  <si>
    <t>Apotheker</t>
  </si>
  <si>
    <t>Atriumfibrilleren (CVRM Ketenzorg) - 2350</t>
  </si>
  <si>
    <t>AWMNL (innovatie) - 4035</t>
  </si>
  <si>
    <t>Continuïteit huisartsen - 4029</t>
  </si>
  <si>
    <t>CVRM - 2300</t>
  </si>
  <si>
    <t>Diabetes - 2100</t>
  </si>
  <si>
    <t>Geriatrisch spreekuur - 4010</t>
  </si>
  <si>
    <t>GGZ - 1604</t>
  </si>
  <si>
    <t>Hechte wijkverbanden ZonMW - 4033</t>
  </si>
  <si>
    <t>Hart-Longnetwerk Utrecht - 4034</t>
  </si>
  <si>
    <t>HIS implementatie - 4001</t>
  </si>
  <si>
    <t>IDS Apotheker-Huisartsen, Montfoort/Linschoten - 4094</t>
  </si>
  <si>
    <t>IZA Netwerk Mentaal Gezond Midden-Nederland - 2602</t>
  </si>
  <si>
    <t>NUGroen II - 4036</t>
  </si>
  <si>
    <t>Oncologie - 4019</t>
  </si>
  <si>
    <t>Persoonsgerichte zorg - 4022</t>
  </si>
  <si>
    <t>Programma ouderen - 2400</t>
  </si>
  <si>
    <t>Project artrose - 4016</t>
  </si>
  <si>
    <t>Project GLI - 4025</t>
  </si>
  <si>
    <t>Project ICT - 1450</t>
  </si>
  <si>
    <t>Thuismonitoring in chronische zorg (digitalisering) - 4040</t>
  </si>
  <si>
    <t>Valrisicobeoordeling (innovatie) - 4041</t>
  </si>
  <si>
    <t>Zelftriage en patiëntflowmanagement (digitalisering) - 4038</t>
  </si>
  <si>
    <t>Zorginnovatie slimme telefonie (innovatie) - 4039</t>
  </si>
  <si>
    <t>Overig</t>
  </si>
  <si>
    <t>Diëtist/Leefstijlcoach</t>
  </si>
  <si>
    <t>Doktersassistente</t>
  </si>
  <si>
    <t>Ergotherapeut</t>
  </si>
  <si>
    <t>Fysiotherapeut</t>
  </si>
  <si>
    <t>Huisarts</t>
  </si>
  <si>
    <t>Kaderhuisarts</t>
  </si>
  <si>
    <t>Oefentherapeut</t>
  </si>
  <si>
    <t>Podotherapeut</t>
  </si>
  <si>
    <t>POH</t>
  </si>
  <si>
    <t>Praktijkmanager</t>
  </si>
  <si>
    <t>Projecten en programma's</t>
  </si>
  <si>
    <t>Kies uw functie</t>
  </si>
  <si>
    <t>Project en Programma's</t>
  </si>
  <si>
    <t>Om dit werkblad werkbaar te houden is gekozen om het tabblad "Tarieven" op zo'n manier in te richten dta dit muteerbaar blijft.</t>
  </si>
  <si>
    <t>Als er een functionaris of Project/Programma's bijkomt dan zal de sheet oeten worden aangepast, dat doe je als volgt:</t>
  </si>
  <si>
    <t>Pas daarna de formule aan in kolom A en B</t>
  </si>
  <si>
    <t>trek daarna de formule door van de cel A2 naar beneden, doe dit ook voor de cel b2 en d2</t>
  </si>
  <si>
    <t>Het juiste tarief is nog een handmatige actie, die zla je per functie na moeten lopen.</t>
  </si>
  <si>
    <t>-&gt;</t>
  </si>
  <si>
    <t>Nu zal je ook nog de gegevensvalidatie moeten aanpassen in het declaratie</t>
  </si>
  <si>
    <t>Dit geldt voor de cellen B30 tm B37 (tabblad Declararieformulier)</t>
  </si>
  <si>
    <t>de Functionarissen (kolom E) en Projecten en Programma's (Kolom G)</t>
  </si>
  <si>
    <t>In het tabblad Tarieven staan in kolom A, B en D gegevens die voortkomen uit de gegevens vanuit</t>
  </si>
  <si>
    <t>Voeg in het tabbald "Tarieven" in kolom E of kolom G (naar gelang de bedoeling is) een regel toe.</t>
  </si>
  <si>
    <t>Dit document is bedoeld om de juiste tarieven te koppelen aan de juiste functionaris, dit t.b.v. declaraties van de diverse functionarissen.</t>
  </si>
  <si>
    <t>IZA Digitalisering en Databeschikbaarheid - 2605</t>
  </si>
  <si>
    <t>*** Het tarief is inclusief BTW (indien btw van toepassing  is)</t>
  </si>
  <si>
    <t>Uurtarief ***</t>
  </si>
  <si>
    <t>Atoomweg 350</t>
  </si>
  <si>
    <t>Wijkmanager</t>
  </si>
  <si>
    <t>Alleen Wijkmanager met Project / Programma's IZA Netwerk Mentaal GezondMidden-Nederland</t>
  </si>
  <si>
    <t>Persoonlijk (graag rij 19 t/m 23 volledig invullen)</t>
  </si>
  <si>
    <t>Organisatie (graag rij 13 t/m 16 volledig invullen)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</si>
</sst>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00"/>
    <numFmt numFmtId="165" formatCode="[$-413]d/mmm/yy;@"/>
    <numFmt numFmtId="166" formatCode="&quot;€&quot;\ #,##0.00"/>
    <numFmt numFmtId="167" formatCode="[$-F800]dddd\,\ mmmm\ dd\,\ yyyy"/>
  </numFmts>
  <fonts count="1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i/>
      <sz val="20"/>
      <color rgb="FFFF0000"/>
      <name val="Arial"/>
      <family val="2"/>
    </font>
    <font>
      <b/>
      <sz val="20"/>
      <color theme="3" tint="-0.499984740745262"/>
      <name val="Arial"/>
      <family val="2"/>
    </font>
    <font>
      <b/>
      <u/>
      <sz val="20"/>
      <color rgb="FF00B050"/>
      <name val="Arial"/>
      <family val="2"/>
    </font>
    <font>
      <b/>
      <sz val="10"/>
      <name val="Arial"/>
      <family val="2"/>
    </font>
    <font>
      <b/>
      <i/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5" fillId="0" borderId="2" xfId="2" applyFont="1" applyBorder="1" applyAlignment="1" applyProtection="1"/>
    <xf numFmtId="0" fontId="4" fillId="0" borderId="0" xfId="0" applyFont="1" applyProtection="1">
      <protection locked="0"/>
    </xf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3" fillId="0" borderId="2" xfId="0" applyFont="1" applyBorder="1" applyAlignment="1">
      <alignment vertical="top"/>
    </xf>
    <xf numFmtId="0" fontId="4" fillId="0" borderId="6" xfId="0" applyFont="1" applyBorder="1"/>
    <xf numFmtId="0" fontId="3" fillId="0" borderId="2" xfId="0" applyFont="1" applyBorder="1" applyAlignment="1">
      <alignment horizontal="left" vertical="top"/>
    </xf>
    <xf numFmtId="0" fontId="3" fillId="0" borderId="0" xfId="0" applyFont="1"/>
    <xf numFmtId="0" fontId="3" fillId="0" borderId="2" xfId="0" applyFont="1" applyBorder="1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2" xfId="0" applyFont="1" applyBorder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8" xfId="0" applyFont="1" applyBorder="1"/>
    <xf numFmtId="44" fontId="3" fillId="3" borderId="9" xfId="0" applyNumberFormat="1" applyFont="1" applyFill="1" applyBorder="1"/>
    <xf numFmtId="0" fontId="3" fillId="5" borderId="10" xfId="0" applyFont="1" applyFill="1" applyBorder="1" applyAlignment="1">
      <alignment horizontal="center" wrapText="1"/>
    </xf>
    <xf numFmtId="165" fontId="3" fillId="5" borderId="11" xfId="0" applyNumberFormat="1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167" fontId="4" fillId="2" borderId="13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44" fontId="4" fillId="2" borderId="1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166" fontId="3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166" fontId="4" fillId="0" borderId="1" xfId="0" applyNumberFormat="1" applyFont="1" applyBorder="1" applyAlignment="1">
      <alignment vertical="top"/>
    </xf>
    <xf numFmtId="0" fontId="3" fillId="4" borderId="1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>
      <alignment horizontal="center"/>
    </xf>
    <xf numFmtId="0" fontId="4" fillId="2" borderId="1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44" fontId="4" fillId="2" borderId="1" xfId="0" applyNumberFormat="1" applyFont="1" applyFill="1" applyBorder="1" applyAlignment="1" applyProtection="1">
      <alignment vertical="top" wrapText="1"/>
      <protection locked="0"/>
    </xf>
    <xf numFmtId="0" fontId="3" fillId="0" borderId="13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4" fillId="2" borderId="18" xfId="0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9" fillId="0" borderId="0" xfId="0" quotePrefix="1" applyFont="1"/>
    <xf numFmtId="0" fontId="10" fillId="0" borderId="0" xfId="0" applyFont="1"/>
    <xf numFmtId="44" fontId="3" fillId="3" borderId="27" xfId="0" applyNumberFormat="1" applyFont="1" applyFill="1" applyBorder="1"/>
    <xf numFmtId="44" fontId="3" fillId="5" borderId="26" xfId="1" applyFont="1" applyFill="1" applyBorder="1" applyProtection="1"/>
    <xf numFmtId="0" fontId="3" fillId="0" borderId="6" xfId="0" applyFont="1" applyBorder="1"/>
    <xf numFmtId="0" fontId="3" fillId="3" borderId="0" xfId="0" applyFont="1" applyFill="1" applyAlignment="1">
      <alignment horizontal="left" vertical="top" wrapText="1"/>
    </xf>
    <xf numFmtId="0" fontId="3" fillId="5" borderId="22" xfId="0" applyFont="1" applyFill="1" applyBorder="1" applyAlignment="1">
      <alignment horizontal="center"/>
    </xf>
    <xf numFmtId="44" fontId="4" fillId="2" borderId="14" xfId="0" applyNumberFormat="1" applyFont="1" applyFill="1" applyBorder="1" applyAlignment="1" applyProtection="1">
      <alignment vertical="top" wrapText="1"/>
      <protection locked="0"/>
    </xf>
    <xf numFmtId="0" fontId="3" fillId="3" borderId="0" xfId="0" applyFont="1" applyFill="1" applyAlignment="1">
      <alignment horizontal="right"/>
    </xf>
    <xf numFmtId="0" fontId="4" fillId="3" borderId="0" xfId="0" applyFont="1" applyFill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4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5" borderId="15" xfId="0" applyFont="1" applyFill="1" applyBorder="1" applyAlignment="1">
      <alignment horizontal="center"/>
    </xf>
    <xf numFmtId="44" fontId="4" fillId="3" borderId="9" xfId="0" applyNumberFormat="1" applyFont="1" applyFill="1" applyBorder="1"/>
    <xf numFmtId="0" fontId="4" fillId="5" borderId="22" xfId="0" applyFont="1" applyFill="1" applyBorder="1" applyAlignment="1">
      <alignment horizontal="center"/>
    </xf>
    <xf numFmtId="0" fontId="0" fillId="6" borderId="0" xfId="0" applyFill="1"/>
    <xf numFmtId="166" fontId="4" fillId="6" borderId="1" xfId="0" applyNumberFormat="1" applyFont="1" applyFill="1" applyBorder="1" applyAlignment="1">
      <alignment vertical="top"/>
    </xf>
    <xf numFmtId="0" fontId="3" fillId="0" borderId="1" xfId="0" applyFont="1" applyBorder="1"/>
    <xf numFmtId="164" fontId="3" fillId="0" borderId="1" xfId="0" applyNumberFormat="1" applyFont="1" applyBorder="1" applyAlignment="1">
      <alignment horizontal="left" vertical="top" wrapText="1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right"/>
    </xf>
    <xf numFmtId="0" fontId="3" fillId="5" borderId="7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5" borderId="12" xfId="0" applyFont="1" applyFill="1" applyBorder="1" applyAlignment="1">
      <alignment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horizontal="center" vertical="top" wrapText="1"/>
    </xf>
    <xf numFmtId="164" fontId="4" fillId="0" borderId="20" xfId="0" applyNumberFormat="1" applyFont="1" applyBorder="1" applyAlignment="1">
      <alignment horizontal="center" vertical="top" wrapText="1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14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/>
    </xf>
  </cellXfs>
  <cellStyles count="3">
    <cellStyle name="Euro" xfId="1" xr:uid="{00000000-0005-0000-0000-000000000000}"/>
    <cellStyle name="Hyperlink" xfId="2" builtinId="8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1808057</xdr:colOff>
      <xdr:row>1</xdr:row>
      <xdr:rowOff>184361</xdr:rowOff>
    </xdr:from>
    <xdr:to>
      <xdr:col>2</xdr:col>
      <xdr:colOff>2984288</xdr:colOff>
      <xdr:row>4</xdr:row>
      <xdr:rowOff>169016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0BABBF1-96CF-C99F-771C-AEB3183E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7640" y="385444"/>
          <a:ext cx="5569373" cy="58113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nald van de Beek" id="{5B2B206E-01F1-48F4-88A1-A1ED9105DB2C}" userId="S::r.vandebeek@regiozorgnu.nl::546c27b3-40c9-47eb-817c-9acde8b6e2f4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6-02-10T07:14:23.40" personId="{5B2B206E-01F1-48F4-88A1-A1ED9105DB2C}" id="{B2B5B06F-E7E9-4662-A484-D47C34F10608}">
    <text xml:space="preserve">Bedrag zelf invullen!
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63"/>
  <sheetViews>
    <sheetView showGridLines="0" tabSelected="1" zoomScale="80" zoomScaleNormal="80" workbookViewId="0">
      <selection activeCell="B12" sqref="B12:G12"/>
    </sheetView>
  </sheetViews>
  <sheetFormatPr defaultColWidth="8.88671875" defaultRowHeight="15" x14ac:dyDescent="0.25"/>
  <cols>
    <col min="1" max="1" width="31.5546875" style="3" bestFit="1" customWidth="1"/>
    <col min="2" max="2" width="65.109375" style="3" customWidth="1"/>
    <col min="3" max="3" width="51.44140625" style="3" customWidth="1"/>
    <col min="4" max="4" width="26.44140625" style="3" customWidth="1"/>
    <col min="5" max="5" width="15.5546875" style="3" customWidth="1"/>
    <col min="6" max="6" width="17.88671875" style="3" customWidth="1"/>
    <col min="7" max="7" width="18.109375" style="3" customWidth="1"/>
    <col min="8" max="8" width="49.109375" style="3" bestFit="1" customWidth="1"/>
    <col min="9" max="16384" width="8.88671875" style="3"/>
  </cols>
  <sheetData>
    <row r="1" spans="1:7" ht="15.6" thickBot="1" x14ac:dyDescent="0.3">
      <c r="A1" s="17"/>
      <c r="B1" s="4"/>
      <c r="C1" s="4"/>
      <c r="D1" s="4"/>
      <c r="E1" s="4"/>
      <c r="F1" s="4"/>
      <c r="G1" s="4"/>
    </row>
    <row r="2" spans="1:7" x14ac:dyDescent="0.25">
      <c r="A2" s="17"/>
      <c r="B2" s="4"/>
      <c r="C2" s="4"/>
      <c r="D2" s="4"/>
      <c r="E2" s="4"/>
      <c r="F2" s="4"/>
      <c r="G2" s="5"/>
    </row>
    <row r="3" spans="1:7" ht="15.6" x14ac:dyDescent="0.25">
      <c r="A3" s="6"/>
      <c r="G3" s="7"/>
    </row>
    <row r="4" spans="1:7" ht="15.6" x14ac:dyDescent="0.3">
      <c r="A4" s="8" t="s">
        <v>0</v>
      </c>
      <c r="B4" s="9"/>
      <c r="C4" s="9"/>
      <c r="D4" s="68"/>
      <c r="E4" s="9"/>
      <c r="F4" s="9"/>
      <c r="G4" s="59"/>
    </row>
    <row r="5" spans="1:7" ht="15.6" x14ac:dyDescent="0.3">
      <c r="A5" s="10" t="s">
        <v>95</v>
      </c>
      <c r="B5" s="9"/>
      <c r="C5" s="9"/>
      <c r="D5" s="68"/>
      <c r="E5" s="9"/>
      <c r="F5" s="9"/>
      <c r="G5" s="59"/>
    </row>
    <row r="6" spans="1:7" ht="15.6" x14ac:dyDescent="0.3">
      <c r="A6" s="10" t="s">
        <v>1</v>
      </c>
      <c r="B6" s="9"/>
      <c r="C6" s="9"/>
      <c r="D6" s="68"/>
      <c r="E6" s="9"/>
      <c r="F6" s="9"/>
      <c r="G6" s="59"/>
    </row>
    <row r="7" spans="1:7" ht="15.6" x14ac:dyDescent="0.3">
      <c r="A7" s="10"/>
      <c r="B7" s="9"/>
      <c r="C7" s="9"/>
      <c r="E7" s="9"/>
      <c r="F7" s="9"/>
      <c r="G7" s="59"/>
    </row>
    <row r="8" spans="1:7" ht="25.2" thickBot="1" x14ac:dyDescent="0.45">
      <c r="A8" s="105" t="s">
        <v>2</v>
      </c>
      <c r="B8" s="106"/>
      <c r="C8" s="106"/>
      <c r="D8" s="106"/>
      <c r="E8" s="106"/>
      <c r="F8" s="106"/>
      <c r="G8" s="107"/>
    </row>
    <row r="9" spans="1:7" ht="15.75" customHeight="1" x14ac:dyDescent="0.4">
      <c r="A9" s="35"/>
      <c r="B9" s="67"/>
      <c r="C9" s="67"/>
      <c r="D9" s="67"/>
      <c r="E9" s="67"/>
      <c r="F9" s="67"/>
      <c r="G9" s="36"/>
    </row>
    <row r="10" spans="1:7" ht="24.6" x14ac:dyDescent="0.4">
      <c r="A10" s="111" t="s">
        <v>3</v>
      </c>
      <c r="B10" s="112"/>
      <c r="C10" s="112"/>
      <c r="D10" s="112"/>
      <c r="E10" s="112"/>
      <c r="F10" s="112"/>
      <c r="G10" s="113"/>
    </row>
    <row r="11" spans="1:7" ht="15.6" x14ac:dyDescent="0.3">
      <c r="A11" s="1"/>
      <c r="B11" s="9"/>
      <c r="C11" s="9"/>
      <c r="E11" s="9"/>
      <c r="F11" s="9"/>
      <c r="G11" s="59"/>
    </row>
    <row r="12" spans="1:7" ht="15.6" x14ac:dyDescent="0.25">
      <c r="A12" s="45" t="s">
        <v>4</v>
      </c>
      <c r="B12" s="108" t="s">
        <v>5</v>
      </c>
      <c r="C12" s="108"/>
      <c r="D12" s="108"/>
      <c r="E12" s="109"/>
      <c r="F12" s="109"/>
      <c r="G12" s="110"/>
    </row>
    <row r="13" spans="1:7" ht="15.6" x14ac:dyDescent="0.25">
      <c r="A13" s="45" t="s">
        <v>6</v>
      </c>
      <c r="B13" s="108"/>
      <c r="C13" s="108"/>
      <c r="D13" s="108"/>
      <c r="E13" s="109"/>
      <c r="F13" s="109"/>
      <c r="G13" s="110"/>
    </row>
    <row r="14" spans="1:7" ht="15.6" x14ac:dyDescent="0.25">
      <c r="A14" s="45" t="s">
        <v>7</v>
      </c>
      <c r="B14" s="108"/>
      <c r="C14" s="108"/>
      <c r="D14" s="108"/>
      <c r="E14" s="109"/>
      <c r="F14" s="109"/>
      <c r="G14" s="110"/>
    </row>
    <row r="15" spans="1:7" ht="15.6" x14ac:dyDescent="0.25">
      <c r="A15" s="45" t="s">
        <v>8</v>
      </c>
      <c r="B15" s="108"/>
      <c r="C15" s="108"/>
      <c r="D15" s="108"/>
      <c r="E15" s="109"/>
      <c r="F15" s="109"/>
      <c r="G15" s="110"/>
    </row>
    <row r="16" spans="1:7" ht="15.6" x14ac:dyDescent="0.25">
      <c r="A16" s="45" t="s">
        <v>9</v>
      </c>
      <c r="B16" s="109"/>
      <c r="C16" s="120"/>
      <c r="D16" s="120"/>
      <c r="E16" s="120"/>
      <c r="F16" s="120"/>
      <c r="G16" s="121"/>
    </row>
    <row r="17" spans="1:12" ht="15.6" x14ac:dyDescent="0.3">
      <c r="A17" s="114" t="s">
        <v>10</v>
      </c>
      <c r="B17" s="115"/>
      <c r="C17" s="115"/>
      <c r="D17" s="115"/>
      <c r="E17" s="115"/>
      <c r="F17" s="115"/>
      <c r="G17" s="116"/>
    </row>
    <row r="18" spans="1:12" x14ac:dyDescent="0.25">
      <c r="A18" s="117" t="s">
        <v>11</v>
      </c>
      <c r="B18" s="118"/>
      <c r="C18" s="118"/>
      <c r="D18" s="118"/>
      <c r="E18" s="118"/>
      <c r="F18" s="118"/>
      <c r="G18" s="119"/>
    </row>
    <row r="19" spans="1:12" ht="15.6" x14ac:dyDescent="0.3">
      <c r="A19" s="46" t="s">
        <v>12</v>
      </c>
      <c r="B19" s="42"/>
      <c r="C19" s="74" t="s">
        <v>13</v>
      </c>
      <c r="D19" s="122"/>
      <c r="E19" s="77"/>
      <c r="F19" s="77"/>
      <c r="G19" s="78"/>
      <c r="I19" s="11"/>
      <c r="J19" s="104"/>
      <c r="K19" s="104"/>
      <c r="L19" s="12"/>
    </row>
    <row r="20" spans="1:12" ht="15.6" x14ac:dyDescent="0.3">
      <c r="A20" s="46" t="s">
        <v>14</v>
      </c>
      <c r="B20" s="42"/>
      <c r="C20" s="74" t="s">
        <v>15</v>
      </c>
      <c r="D20" s="76"/>
      <c r="E20" s="77"/>
      <c r="F20" s="77"/>
      <c r="G20" s="78"/>
      <c r="I20" s="11"/>
      <c r="J20" s="34"/>
      <c r="K20" s="34"/>
      <c r="L20" s="12"/>
    </row>
    <row r="21" spans="1:12" ht="15.75" customHeight="1" x14ac:dyDescent="0.3">
      <c r="A21" s="46" t="s">
        <v>7</v>
      </c>
      <c r="B21" s="42"/>
      <c r="C21" s="75" t="s">
        <v>16</v>
      </c>
      <c r="D21" s="76"/>
      <c r="E21" s="77"/>
      <c r="F21" s="77"/>
      <c r="G21" s="78"/>
      <c r="I21" s="11"/>
      <c r="J21" s="34"/>
      <c r="K21" s="34"/>
      <c r="L21" s="12"/>
    </row>
    <row r="22" spans="1:12" ht="15.75" customHeight="1" x14ac:dyDescent="0.3">
      <c r="A22" s="46" t="s">
        <v>8</v>
      </c>
      <c r="B22" s="42"/>
      <c r="C22" s="43"/>
      <c r="D22" s="79"/>
      <c r="E22" s="80"/>
      <c r="F22" s="80"/>
      <c r="G22" s="81"/>
      <c r="I22" s="11"/>
      <c r="J22" s="34"/>
      <c r="K22" s="34"/>
      <c r="L22" s="12"/>
    </row>
    <row r="23" spans="1:12" ht="15.6" x14ac:dyDescent="0.3">
      <c r="A23" s="46" t="s">
        <v>17</v>
      </c>
      <c r="B23" s="42"/>
      <c r="C23" s="43"/>
      <c r="D23" s="82"/>
      <c r="E23" s="83"/>
      <c r="F23" s="83"/>
      <c r="G23" s="84"/>
      <c r="I23" s="11"/>
      <c r="J23" s="34"/>
      <c r="K23" s="34"/>
      <c r="L23" s="12"/>
    </row>
    <row r="24" spans="1:12" ht="15.6" x14ac:dyDescent="0.3">
      <c r="A24" s="85"/>
      <c r="B24" s="86"/>
      <c r="C24" s="86"/>
      <c r="D24" s="86"/>
      <c r="E24" s="86"/>
      <c r="F24" s="86"/>
      <c r="G24" s="87"/>
      <c r="I24" s="11"/>
      <c r="J24" s="34"/>
      <c r="K24" s="34"/>
      <c r="L24" s="12"/>
    </row>
    <row r="25" spans="1:12" ht="15.6" x14ac:dyDescent="0.3">
      <c r="A25" s="88"/>
      <c r="B25" s="89"/>
      <c r="C25" s="89"/>
      <c r="D25" s="89"/>
      <c r="E25" s="89"/>
      <c r="F25" s="89"/>
      <c r="G25" s="90"/>
      <c r="I25" s="11"/>
      <c r="J25" s="34"/>
      <c r="K25" s="34"/>
      <c r="L25" s="12"/>
    </row>
    <row r="26" spans="1:12" ht="15.6" x14ac:dyDescent="0.25">
      <c r="A26" s="46" t="s">
        <v>18</v>
      </c>
      <c r="B26" s="42" t="s">
        <v>78</v>
      </c>
      <c r="C26" s="98" t="s">
        <v>93</v>
      </c>
      <c r="D26" s="99"/>
      <c r="E26" s="99"/>
      <c r="F26" s="99"/>
      <c r="G26" s="100"/>
    </row>
    <row r="27" spans="1:12" ht="15.6" x14ac:dyDescent="0.25">
      <c r="A27" s="37"/>
      <c r="B27" s="60"/>
      <c r="C27" s="60"/>
      <c r="D27" s="60"/>
      <c r="E27" s="60"/>
      <c r="F27" s="60"/>
      <c r="G27" s="23"/>
    </row>
    <row r="28" spans="1:12" ht="15.6" x14ac:dyDescent="0.25">
      <c r="A28" s="37"/>
      <c r="B28" s="60"/>
      <c r="D28" s="60"/>
      <c r="E28" s="60"/>
      <c r="F28" s="60"/>
      <c r="G28" s="23"/>
    </row>
    <row r="29" spans="1:12" ht="15.6" x14ac:dyDescent="0.3">
      <c r="A29" s="19" t="s">
        <v>20</v>
      </c>
      <c r="B29" s="20" t="s">
        <v>21</v>
      </c>
      <c r="C29" s="21" t="s">
        <v>22</v>
      </c>
      <c r="D29" s="40" t="s">
        <v>23</v>
      </c>
      <c r="E29" s="40" t="s">
        <v>94</v>
      </c>
      <c r="F29" s="61" t="s">
        <v>24</v>
      </c>
      <c r="G29" s="71"/>
    </row>
    <row r="30" spans="1:12" x14ac:dyDescent="0.25">
      <c r="A30" s="22"/>
      <c r="B30" s="39"/>
      <c r="C30" s="38"/>
      <c r="D30" s="50"/>
      <c r="E30" s="44" cm="1">
        <f t="array" ref="E30">IFERROR(_xlfn.XLOOKUP($B$26&amp;$B$30,Tarieven!A:A&amp;Tarieven!B:B,Tarieven!C:C),0)</f>
        <v>0</v>
      </c>
      <c r="F30" s="62">
        <f>+D30*E30</f>
        <v>0</v>
      </c>
      <c r="G30" s="70" t="str">
        <f>IF(ISNUMBER(SEARCH("*IZA*",B30)),"Tarieven worden bepaald door de IZA-Penvoerder.","")</f>
        <v/>
      </c>
      <c r="L30" s="2"/>
    </row>
    <row r="31" spans="1:12" x14ac:dyDescent="0.25">
      <c r="A31" s="22"/>
      <c r="B31" s="39"/>
      <c r="C31" s="41"/>
      <c r="D31" s="33"/>
      <c r="E31" s="44" cm="1">
        <f t="array" ref="E31">IFERROR(_xlfn.XLOOKUP($B$26&amp;$B$31,Tarieven!A:A&amp;Tarieven!B:B,Tarieven!C:C),0)</f>
        <v>0</v>
      </c>
      <c r="F31" s="62">
        <f t="shared" ref="F31:F37" si="0">+D31*E31</f>
        <v>0</v>
      </c>
      <c r="G31" s="70" t="str">
        <f t="shared" ref="G31:G37" si="1">IF(ISNUMBER(SEARCH("*IZA*",B31)),"Tarieven worden bepaald door de IZA-Penvoerder.","")</f>
        <v/>
      </c>
    </row>
    <row r="32" spans="1:12" x14ac:dyDescent="0.25">
      <c r="A32" s="22"/>
      <c r="B32" s="39"/>
      <c r="C32" s="38"/>
      <c r="D32" s="33"/>
      <c r="E32" s="44" cm="1">
        <f t="array" ref="E32">IFERROR(_xlfn.XLOOKUP($B$26&amp;$B$32,Tarieven!A:A&amp;Tarieven!B:B,Tarieven!C:C),0)</f>
        <v>0</v>
      </c>
      <c r="F32" s="62">
        <f t="shared" si="0"/>
        <v>0</v>
      </c>
      <c r="G32" s="70" t="str">
        <f t="shared" si="1"/>
        <v/>
      </c>
    </row>
    <row r="33" spans="1:7" x14ac:dyDescent="0.25">
      <c r="A33" s="22"/>
      <c r="B33" s="39"/>
      <c r="C33" s="38"/>
      <c r="D33" s="33"/>
      <c r="E33" s="44" cm="1">
        <f t="array" ref="E33">IFERROR(_xlfn.XLOOKUP($B$26&amp;$B$33,Tarieven!A:A&amp;Tarieven!B:B,Tarieven!C:C),0)</f>
        <v>0</v>
      </c>
      <c r="F33" s="62">
        <f t="shared" si="0"/>
        <v>0</v>
      </c>
      <c r="G33" s="70" t="str">
        <f t="shared" si="1"/>
        <v/>
      </c>
    </row>
    <row r="34" spans="1:7" x14ac:dyDescent="0.25">
      <c r="A34" s="22"/>
      <c r="B34" s="39"/>
      <c r="C34" s="38"/>
      <c r="D34" s="33"/>
      <c r="E34" s="44" cm="1">
        <f t="array" ref="E34">IFERROR(_xlfn.XLOOKUP($B$26&amp;$B$34,Tarieven!A:A&amp;Tarieven!B:B,Tarieven!C:C),0)</f>
        <v>0</v>
      </c>
      <c r="F34" s="62">
        <f t="shared" si="0"/>
        <v>0</v>
      </c>
      <c r="G34" s="70" t="str">
        <f t="shared" si="1"/>
        <v/>
      </c>
    </row>
    <row r="35" spans="1:7" x14ac:dyDescent="0.25">
      <c r="A35" s="22"/>
      <c r="B35" s="39"/>
      <c r="C35" s="38"/>
      <c r="D35" s="33"/>
      <c r="E35" s="44" cm="1">
        <f t="array" ref="E35">IFERROR(_xlfn.XLOOKUP($B$26&amp;$B$35,Tarieven!A:A&amp;Tarieven!B:B,Tarieven!C:C),0)</f>
        <v>0</v>
      </c>
      <c r="F35" s="62">
        <f t="shared" si="0"/>
        <v>0</v>
      </c>
      <c r="G35" s="70" t="str">
        <f t="shared" si="1"/>
        <v/>
      </c>
    </row>
    <row r="36" spans="1:7" x14ac:dyDescent="0.25">
      <c r="A36" s="22"/>
      <c r="B36" s="39"/>
      <c r="C36" s="38"/>
      <c r="D36" s="33"/>
      <c r="E36" s="44" cm="1">
        <f t="array" ref="E36">IFERROR(_xlfn.XLOOKUP($B$26&amp;$B$36,Tarieven!A:A&amp;Tarieven!B:B,Tarieven!C:C),0)</f>
        <v>0</v>
      </c>
      <c r="F36" s="62">
        <f t="shared" si="0"/>
        <v>0</v>
      </c>
      <c r="G36" s="70" t="str">
        <f t="shared" si="1"/>
        <v/>
      </c>
    </row>
    <row r="37" spans="1:7" x14ac:dyDescent="0.25">
      <c r="A37" s="22"/>
      <c r="B37" s="39"/>
      <c r="C37" s="38"/>
      <c r="D37" s="33"/>
      <c r="E37" s="44" cm="1">
        <f t="array" ref="E37">IFERROR(_xlfn.XLOOKUP($B$26&amp;$B$37,Tarieven!A:A&amp;Tarieven!B:B,Tarieven!C:C),0)</f>
        <v>0</v>
      </c>
      <c r="F37" s="62">
        <f t="shared" si="0"/>
        <v>0</v>
      </c>
      <c r="G37" s="70" t="str">
        <f t="shared" si="1"/>
        <v/>
      </c>
    </row>
    <row r="38" spans="1:7" ht="15.6" x14ac:dyDescent="0.3">
      <c r="A38" s="13"/>
      <c r="C38" s="94" t="s">
        <v>31</v>
      </c>
      <c r="D38" s="94"/>
      <c r="E38" s="63"/>
      <c r="F38" s="18">
        <f>SUM(F30:F37)</f>
        <v>0</v>
      </c>
      <c r="G38" s="18"/>
    </row>
    <row r="39" spans="1:7" ht="16.2" thickBot="1" x14ac:dyDescent="0.3">
      <c r="A39" s="95" t="s">
        <v>32</v>
      </c>
      <c r="B39" s="96"/>
      <c r="C39" s="96"/>
      <c r="D39" s="96"/>
      <c r="E39" s="96"/>
      <c r="F39" s="96"/>
      <c r="G39" s="97"/>
    </row>
    <row r="40" spans="1:7" x14ac:dyDescent="0.25">
      <c r="A40" s="24"/>
      <c r="B40" s="64"/>
      <c r="C40" s="64"/>
      <c r="D40" s="64"/>
      <c r="E40" s="12"/>
      <c r="F40" s="12"/>
      <c r="G40" s="65"/>
    </row>
    <row r="41" spans="1:7" s="9" customFormat="1" ht="15.6" x14ac:dyDescent="0.3">
      <c r="A41" s="47" t="s">
        <v>20</v>
      </c>
      <c r="B41" s="93" t="s">
        <v>33</v>
      </c>
      <c r="C41" s="93"/>
      <c r="D41" s="93"/>
      <c r="E41" s="40" t="s">
        <v>34</v>
      </c>
      <c r="F41" s="69"/>
      <c r="G41" s="48"/>
    </row>
    <row r="42" spans="1:7" x14ac:dyDescent="0.25">
      <c r="A42" s="22"/>
      <c r="B42" s="101"/>
      <c r="C42" s="102"/>
      <c r="D42" s="103"/>
      <c r="E42" s="50"/>
      <c r="F42" s="62">
        <f>+E42*0.23</f>
        <v>0</v>
      </c>
      <c r="G42" s="70"/>
    </row>
    <row r="43" spans="1:7" x14ac:dyDescent="0.25">
      <c r="A43" s="22"/>
      <c r="B43" s="92"/>
      <c r="C43" s="92"/>
      <c r="D43" s="92"/>
      <c r="E43" s="33"/>
      <c r="F43" s="62">
        <f t="shared" ref="F43:F49" si="2">+E43*0.23</f>
        <v>0</v>
      </c>
      <c r="G43" s="70"/>
    </row>
    <row r="44" spans="1:7" x14ac:dyDescent="0.25">
      <c r="A44" s="22"/>
      <c r="B44" s="92"/>
      <c r="C44" s="92"/>
      <c r="D44" s="92"/>
      <c r="E44" s="33"/>
      <c r="F44" s="62">
        <f t="shared" si="2"/>
        <v>0</v>
      </c>
      <c r="G44" s="70"/>
    </row>
    <row r="45" spans="1:7" x14ac:dyDescent="0.25">
      <c r="A45" s="22"/>
      <c r="B45" s="92"/>
      <c r="C45" s="92"/>
      <c r="D45" s="92"/>
      <c r="E45" s="33"/>
      <c r="F45" s="62">
        <f t="shared" si="2"/>
        <v>0</v>
      </c>
      <c r="G45" s="70"/>
    </row>
    <row r="46" spans="1:7" x14ac:dyDescent="0.25">
      <c r="A46" s="22"/>
      <c r="B46" s="92"/>
      <c r="C46" s="92"/>
      <c r="D46" s="92"/>
      <c r="E46" s="33"/>
      <c r="F46" s="62">
        <f t="shared" si="2"/>
        <v>0</v>
      </c>
      <c r="G46" s="70"/>
    </row>
    <row r="47" spans="1:7" x14ac:dyDescent="0.25">
      <c r="A47" s="22"/>
      <c r="B47" s="92"/>
      <c r="C47" s="92"/>
      <c r="D47" s="92"/>
      <c r="E47" s="33"/>
      <c r="F47" s="62">
        <f t="shared" si="2"/>
        <v>0</v>
      </c>
      <c r="G47" s="70"/>
    </row>
    <row r="48" spans="1:7" x14ac:dyDescent="0.25">
      <c r="A48" s="22"/>
      <c r="B48" s="92"/>
      <c r="C48" s="92"/>
      <c r="D48" s="92"/>
      <c r="E48" s="33"/>
      <c r="F48" s="62">
        <f t="shared" si="2"/>
        <v>0</v>
      </c>
      <c r="G48" s="70"/>
    </row>
    <row r="49" spans="1:9" x14ac:dyDescent="0.25">
      <c r="A49" s="22"/>
      <c r="B49" s="92"/>
      <c r="C49" s="92"/>
      <c r="D49" s="92"/>
      <c r="E49" s="33"/>
      <c r="F49" s="62">
        <f t="shared" si="2"/>
        <v>0</v>
      </c>
      <c r="G49" s="70"/>
      <c r="I49" s="14"/>
    </row>
    <row r="50" spans="1:9" ht="15.6" x14ac:dyDescent="0.3">
      <c r="A50" s="15"/>
      <c r="B50" s="91"/>
      <c r="C50" s="91"/>
      <c r="D50" s="63" t="s">
        <v>36</v>
      </c>
      <c r="E50" s="63"/>
      <c r="F50" s="18">
        <f>SUM(F42:F49)</f>
        <v>0</v>
      </c>
      <c r="G50" s="70"/>
    </row>
    <row r="51" spans="1:9" ht="16.2" thickBot="1" x14ac:dyDescent="0.3">
      <c r="A51" s="95" t="s">
        <v>37</v>
      </c>
      <c r="B51" s="96"/>
      <c r="C51" s="96"/>
      <c r="D51" s="96"/>
      <c r="E51" s="96"/>
      <c r="F51" s="96"/>
      <c r="G51" s="97"/>
    </row>
    <row r="52" spans="1:9" ht="15.6" x14ac:dyDescent="0.25">
      <c r="A52" s="125"/>
      <c r="B52" s="126"/>
      <c r="C52" s="126"/>
      <c r="D52" s="126"/>
      <c r="E52" s="126"/>
      <c r="F52" s="126"/>
      <c r="G52" s="127"/>
    </row>
    <row r="53" spans="1:9" ht="15.6" x14ac:dyDescent="0.3">
      <c r="A53" s="66" t="s">
        <v>20</v>
      </c>
      <c r="B53" s="32" t="s">
        <v>21</v>
      </c>
      <c r="C53" s="130" t="s">
        <v>22</v>
      </c>
      <c r="D53" s="130"/>
      <c r="E53" s="51"/>
      <c r="F53" s="31" t="s">
        <v>35</v>
      </c>
      <c r="G53" s="48"/>
    </row>
    <row r="54" spans="1:9" x14ac:dyDescent="0.25">
      <c r="A54" s="22"/>
      <c r="B54" s="33"/>
      <c r="C54" s="128"/>
      <c r="D54" s="128"/>
      <c r="E54" s="39"/>
      <c r="F54" s="25">
        <v>0</v>
      </c>
      <c r="G54" s="70"/>
    </row>
    <row r="55" spans="1:9" x14ac:dyDescent="0.25">
      <c r="A55" s="22"/>
      <c r="B55" s="33"/>
      <c r="C55" s="128"/>
      <c r="D55" s="128"/>
      <c r="E55" s="39"/>
      <c r="F55" s="25">
        <v>0</v>
      </c>
      <c r="G55" s="70"/>
    </row>
    <row r="56" spans="1:9" x14ac:dyDescent="0.25">
      <c r="A56" s="22"/>
      <c r="B56" s="33"/>
      <c r="C56" s="128"/>
      <c r="D56" s="128"/>
      <c r="E56" s="39"/>
      <c r="F56" s="25">
        <v>0</v>
      </c>
      <c r="G56" s="70"/>
    </row>
    <row r="57" spans="1:9" x14ac:dyDescent="0.25">
      <c r="A57" s="22"/>
      <c r="B57" s="33"/>
      <c r="C57" s="128"/>
      <c r="D57" s="128"/>
      <c r="E57" s="39"/>
      <c r="F57" s="25">
        <v>0</v>
      </c>
      <c r="G57" s="70"/>
    </row>
    <row r="58" spans="1:9" x14ac:dyDescent="0.25">
      <c r="A58" s="22"/>
      <c r="B58" s="33"/>
      <c r="C58" s="128"/>
      <c r="D58" s="128"/>
      <c r="E58" s="39"/>
      <c r="F58" s="25">
        <v>0</v>
      </c>
      <c r="G58" s="70"/>
    </row>
    <row r="59" spans="1:9" x14ac:dyDescent="0.25">
      <c r="A59" s="22"/>
      <c r="B59" s="33"/>
      <c r="C59" s="128"/>
      <c r="D59" s="128"/>
      <c r="E59" s="39"/>
      <c r="F59" s="25">
        <v>0</v>
      </c>
      <c r="G59" s="70"/>
    </row>
    <row r="60" spans="1:9" x14ac:dyDescent="0.25">
      <c r="A60" s="22"/>
      <c r="B60" s="33"/>
      <c r="C60" s="128"/>
      <c r="D60" s="128"/>
      <c r="E60" s="39"/>
      <c r="F60" s="25">
        <v>0</v>
      </c>
      <c r="G60" s="70"/>
    </row>
    <row r="61" spans="1:9" x14ac:dyDescent="0.25">
      <c r="A61" s="22"/>
      <c r="B61" s="33"/>
      <c r="C61" s="128"/>
      <c r="D61" s="128"/>
      <c r="E61" s="38"/>
      <c r="F61" s="25">
        <v>0</v>
      </c>
      <c r="G61" s="70"/>
    </row>
    <row r="62" spans="1:9" ht="16.2" thickBot="1" x14ac:dyDescent="0.35">
      <c r="A62" s="16"/>
      <c r="B62" s="129"/>
      <c r="C62" s="129"/>
      <c r="D62" s="63" t="s">
        <v>38</v>
      </c>
      <c r="E62" s="63"/>
      <c r="F62" s="18">
        <f>SUM(F54:F61)</f>
        <v>0</v>
      </c>
      <c r="G62" s="57"/>
    </row>
    <row r="63" spans="1:9" ht="16.2" thickBot="1" x14ac:dyDescent="0.35">
      <c r="A63" s="123" t="s">
        <v>39</v>
      </c>
      <c r="B63" s="124"/>
      <c r="C63" s="124"/>
      <c r="D63" s="124"/>
      <c r="E63" s="49"/>
      <c r="F63" s="58">
        <f>+F38+F50+F62</f>
        <v>0</v>
      </c>
      <c r="G63" s="58"/>
    </row>
  </sheetData>
  <sheetProtection sheet="1" selectLockedCells="1"/>
  <mergeCells count="42">
    <mergeCell ref="A63:D63"/>
    <mergeCell ref="A51:G51"/>
    <mergeCell ref="A52:G52"/>
    <mergeCell ref="C54:D54"/>
    <mergeCell ref="C58:D58"/>
    <mergeCell ref="C59:D59"/>
    <mergeCell ref="B62:C62"/>
    <mergeCell ref="C53:D53"/>
    <mergeCell ref="C61:D61"/>
    <mergeCell ref="C56:D56"/>
    <mergeCell ref="C57:D57"/>
    <mergeCell ref="C60:D60"/>
    <mergeCell ref="C55:D55"/>
    <mergeCell ref="J19:K19"/>
    <mergeCell ref="A8:G8"/>
    <mergeCell ref="B12:G12"/>
    <mergeCell ref="B13:G13"/>
    <mergeCell ref="A10:G10"/>
    <mergeCell ref="A17:G17"/>
    <mergeCell ref="A18:G18"/>
    <mergeCell ref="B14:G14"/>
    <mergeCell ref="B15:G15"/>
    <mergeCell ref="B16:G16"/>
    <mergeCell ref="D19:G19"/>
    <mergeCell ref="B41:D41"/>
    <mergeCell ref="C38:D38"/>
    <mergeCell ref="B48:D48"/>
    <mergeCell ref="A39:G39"/>
    <mergeCell ref="C26:G26"/>
    <mergeCell ref="B42:D42"/>
    <mergeCell ref="B50:C50"/>
    <mergeCell ref="B49:D49"/>
    <mergeCell ref="B43:D43"/>
    <mergeCell ref="B44:D44"/>
    <mergeCell ref="B45:D45"/>
    <mergeCell ref="B46:D46"/>
    <mergeCell ref="B47:D47"/>
    <mergeCell ref="D20:G20"/>
    <mergeCell ref="D21:G21"/>
    <mergeCell ref="D22:G22"/>
    <mergeCell ref="D23:G23"/>
    <mergeCell ref="A24:G25"/>
  </mergeCells>
  <phoneticPr fontId="0" type="noConversion"/>
  <dataValidations xWindow="414" yWindow="760" count="4">
    <dataValidation allowBlank="1" showInputMessage="1" showErrorMessage="1" promptTitle="Omschrijving" prompt="Omschrijf hier kort uw inzet" sqref="C30:C37" xr:uid="{00000000-0002-0000-0000-000000000000}"/>
    <dataValidation allowBlank="1" showInputMessage="1" showErrorMessage="1" promptTitle="Omschrijving" prompt="Omschrijf hier kort de gemaakte kosten" sqref="C54:E55 C56:C61 D57:E61" xr:uid="{00000000-0002-0000-0000-000001000000}"/>
    <dataValidation allowBlank="1" showInputMessage="1" showErrorMessage="1" promptTitle="Ibannummer" prompt="Alleen van toepassing indien u namens de organisatie een declaratie indient" sqref="D23" xr:uid="{00000000-0002-0000-0000-000003000000}"/>
    <dataValidation type="list" allowBlank="1" showInputMessage="1" showErrorMessage="1" promptTitle="Project" prompt="Maak een keuze uit een van de projecten" sqref="B54:B61" xr:uid="{00000000-0002-0000-0000-000007000000}">
      <formula1>#REF!</formula1>
    </dataValidation>
  </dataValidations>
  <pageMargins left="0.75" right="0.75" top="1" bottom="1" header="0.5" footer="0.5"/>
  <pageSetup paperSize="9" scale="45" orientation="landscape" verticalDpi="300" r:id="rId1"/>
  <headerFooter alignWithMargins="0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414" yWindow="760" count="3">
        <x14:dataValidation type="list" allowBlank="1" showInputMessage="1" showErrorMessage="1" promptTitle="Project" prompt="Maak een keuze uit een van de projecten" xr:uid="{A3924CA6-6326-4725-80BE-5AE144B6F4F4}">
          <x14:formula1>
            <xm:f>Tarieven!$G$2:$G$32</xm:f>
          </x14:formula1>
          <xm:sqref>B30:B37</xm:sqref>
        </x14:dataValidation>
        <x14:dataValidation type="list" allowBlank="1" showInputMessage="1" showErrorMessage="1" xr:uid="{00000000-0002-0000-0000-000006000000}">
          <x14:formula1>
            <xm:f>Tarieven!$E$2:$E$15</xm:f>
          </x14:formula1>
          <xm:sqref>B26</xm:sqref>
        </x14:dataValidation>
        <x14:dataValidation type="list" allowBlank="1" showInputMessage="1" showErrorMessage="1" xr:uid="{00000000-0002-0000-0000-000005000000}">
          <x14:formula1>
            <xm:f>'Blad X'!$A$1:$A$3</xm:f>
          </x14:formula1>
          <xm:sqref>B12:G12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8A84-6A26-4340-A1C0-D65435126DE2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F892-8ED9-4421-B4DF-3CE09BF1CB6D}">
  <dimension ref="A1:G374"/>
  <sheetViews>
    <sheetView workbookViewId="0">
      <selection activeCell="B12" sqref="B12:G12"/>
    </sheetView>
  </sheetViews>
  <sheetFormatPr defaultColWidth="8.88671875" defaultRowHeight="13.2" x14ac:dyDescent="0.25"/>
  <cols>
    <col min="1" max="1" width="21.44140625" bestFit="1" customWidth="1"/>
    <col min="2" max="2" width="59.44140625" bestFit="1" customWidth="1"/>
    <col min="3" max="3" width="12" bestFit="1" customWidth="1"/>
    <col min="4" max="4" width="65.109375" bestFit="1" customWidth="1"/>
    <col min="5" max="5" width="21.44140625" bestFit="1" customWidth="1"/>
    <col min="6" max="6" width="13.109375" customWidth="1"/>
    <col min="7" max="7" width="59.44140625" bestFit="1" customWidth="1"/>
  </cols>
  <sheetData>
    <row r="1" spans="1:7" ht="15.6" x14ac:dyDescent="0.25">
      <c r="A1" s="52" t="s">
        <v>18</v>
      </c>
      <c r="B1" s="52" t="s">
        <v>79</v>
      </c>
      <c r="C1" s="28" t="s">
        <v>40</v>
      </c>
      <c r="D1" s="52" t="s">
        <v>41</v>
      </c>
      <c r="E1" s="27" t="s">
        <v>18</v>
      </c>
      <c r="F1" s="28" t="s">
        <v>40</v>
      </c>
      <c r="G1" s="26" t="s">
        <v>77</v>
      </c>
    </row>
    <row r="2" spans="1:7" ht="15" x14ac:dyDescent="0.25">
      <c r="A2" t="str">
        <f t="shared" ref="A2:A65" si="0">INDEX($E$2:$E$15,INT((ROW()-2)/COUNTA($G$2:$G$33))+1)</f>
        <v>Apotheker</v>
      </c>
      <c r="B2" t="str">
        <f>INDEX($G$2:$G$33,MOD(ROW()-2,COUNTA($G$2:$G$33))+1)</f>
        <v>Atriumfibrilleren (CVRM Ketenzorg) - 2350</v>
      </c>
      <c r="C2" s="30">
        <v>105</v>
      </c>
      <c r="D2" t="str">
        <f>A2&amp;B2</f>
        <v>ApothekerAtriumfibrilleren (CVRM Ketenzorg) - 2350</v>
      </c>
      <c r="E2" s="29" t="s">
        <v>42</v>
      </c>
      <c r="F2" s="30">
        <v>73.5</v>
      </c>
      <c r="G2" s="29" t="s">
        <v>43</v>
      </c>
    </row>
    <row r="3" spans="1:7" ht="15" x14ac:dyDescent="0.25">
      <c r="A3" t="str">
        <f t="shared" si="0"/>
        <v>Apotheker</v>
      </c>
      <c r="B3" t="str">
        <f t="shared" ref="B3:B65" si="1">INDEX($G$2:$G$33,MOD(ROW()-2,COUNTA($G$2:$G$33))+1)</f>
        <v>AWMNL (innovatie) - 4035</v>
      </c>
      <c r="C3" s="30">
        <v>105</v>
      </c>
      <c r="D3" t="str">
        <f t="shared" ref="D3:D66" si="2">A3&amp;B3</f>
        <v>ApothekerAWMNL (innovatie) - 4035</v>
      </c>
      <c r="E3" s="29" t="s">
        <v>67</v>
      </c>
      <c r="F3" s="30">
        <v>73.5</v>
      </c>
      <c r="G3" s="29" t="s">
        <v>44</v>
      </c>
    </row>
    <row r="4" spans="1:7" ht="15" x14ac:dyDescent="0.25">
      <c r="A4" t="str">
        <f t="shared" si="0"/>
        <v>Apotheker</v>
      </c>
      <c r="B4" t="str">
        <f t="shared" si="1"/>
        <v>Continuïteit huisartsen - 4029</v>
      </c>
      <c r="C4" s="30">
        <v>105</v>
      </c>
      <c r="D4" t="str">
        <f t="shared" si="2"/>
        <v>ApothekerContinuïteit huisartsen - 4029</v>
      </c>
      <c r="E4" s="29" t="s">
        <v>68</v>
      </c>
      <c r="F4" s="30">
        <v>57.75</v>
      </c>
      <c r="G4" s="29" t="s">
        <v>45</v>
      </c>
    </row>
    <row r="5" spans="1:7" ht="15" x14ac:dyDescent="0.25">
      <c r="A5" t="str">
        <f t="shared" si="0"/>
        <v>Apotheker</v>
      </c>
      <c r="B5" t="str">
        <f t="shared" si="1"/>
        <v>COPD - 2200</v>
      </c>
      <c r="C5" s="30">
        <v>105</v>
      </c>
      <c r="D5" t="str">
        <f t="shared" si="2"/>
        <v>ApothekerCOPD - 2200</v>
      </c>
      <c r="E5" s="29" t="s">
        <v>69</v>
      </c>
      <c r="F5" s="30">
        <v>73.5</v>
      </c>
      <c r="G5" s="29" t="s">
        <v>25</v>
      </c>
    </row>
    <row r="6" spans="1:7" ht="15" x14ac:dyDescent="0.25">
      <c r="A6" t="str">
        <f t="shared" si="0"/>
        <v>Apotheker</v>
      </c>
      <c r="B6" t="str">
        <f t="shared" si="1"/>
        <v>CVRM - 2300</v>
      </c>
      <c r="C6" s="30">
        <v>105</v>
      </c>
      <c r="D6" t="str">
        <f t="shared" si="2"/>
        <v>ApothekerCVRM - 2300</v>
      </c>
      <c r="E6" s="29" t="s">
        <v>70</v>
      </c>
      <c r="F6" s="30">
        <v>73.5</v>
      </c>
      <c r="G6" s="29" t="s">
        <v>46</v>
      </c>
    </row>
    <row r="7" spans="1:7" ht="15" x14ac:dyDescent="0.25">
      <c r="A7" t="str">
        <f t="shared" si="0"/>
        <v>Apotheker</v>
      </c>
      <c r="B7" t="str">
        <f t="shared" si="1"/>
        <v>Diabetes - 2100</v>
      </c>
      <c r="C7" s="30">
        <v>105</v>
      </c>
      <c r="D7" t="str">
        <f t="shared" si="2"/>
        <v>ApothekerDiabetes - 2100</v>
      </c>
      <c r="E7" s="29" t="s">
        <v>71</v>
      </c>
      <c r="F7" s="30">
        <v>92.05</v>
      </c>
      <c r="G7" s="29" t="s">
        <v>47</v>
      </c>
    </row>
    <row r="8" spans="1:7" ht="15" x14ac:dyDescent="0.25">
      <c r="A8" t="str">
        <f t="shared" si="0"/>
        <v>Apotheker</v>
      </c>
      <c r="B8" t="str">
        <f t="shared" si="1"/>
        <v>Geriatrisch spreekuur - 4010</v>
      </c>
      <c r="C8" s="30">
        <v>105</v>
      </c>
      <c r="D8" t="str">
        <f t="shared" si="2"/>
        <v>ApothekerGeriatrisch spreekuur - 4010</v>
      </c>
      <c r="E8" s="29" t="s">
        <v>72</v>
      </c>
      <c r="F8" s="30">
        <v>105</v>
      </c>
      <c r="G8" s="29" t="s">
        <v>48</v>
      </c>
    </row>
    <row r="9" spans="1:7" ht="15" x14ac:dyDescent="0.25">
      <c r="A9" t="str">
        <f t="shared" si="0"/>
        <v>Apotheker</v>
      </c>
      <c r="B9" t="str">
        <f t="shared" si="1"/>
        <v>GGZ - 1604</v>
      </c>
      <c r="C9" s="30">
        <v>105</v>
      </c>
      <c r="D9" t="str">
        <f t="shared" si="2"/>
        <v>ApothekerGGZ - 1604</v>
      </c>
      <c r="E9" s="29" t="s">
        <v>19</v>
      </c>
      <c r="F9" s="30">
        <v>105</v>
      </c>
      <c r="G9" s="29" t="s">
        <v>49</v>
      </c>
    </row>
    <row r="10" spans="1:7" ht="15" x14ac:dyDescent="0.25">
      <c r="A10" t="str">
        <f t="shared" si="0"/>
        <v>Apotheker</v>
      </c>
      <c r="B10" t="str">
        <f t="shared" si="1"/>
        <v>Hechte wijkverbanden ZonMW - 4033</v>
      </c>
      <c r="C10" s="30">
        <v>90</v>
      </c>
      <c r="D10" t="str">
        <f t="shared" si="2"/>
        <v>ApothekerHechte wijkverbanden ZonMW - 4033</v>
      </c>
      <c r="E10" s="29" t="s">
        <v>73</v>
      </c>
      <c r="F10" s="30">
        <v>73.5</v>
      </c>
      <c r="G10" s="29" t="s">
        <v>50</v>
      </c>
    </row>
    <row r="11" spans="1:7" ht="15" x14ac:dyDescent="0.25">
      <c r="A11" t="str">
        <f t="shared" si="0"/>
        <v>Apotheker</v>
      </c>
      <c r="B11" t="str">
        <f t="shared" si="1"/>
        <v>Hart-Longnetwerk Utrecht - 4034</v>
      </c>
      <c r="C11" s="30">
        <v>105</v>
      </c>
      <c r="D11" t="str">
        <f t="shared" si="2"/>
        <v>ApothekerHart-Longnetwerk Utrecht - 4034</v>
      </c>
      <c r="E11" s="29" t="s">
        <v>74</v>
      </c>
      <c r="F11" s="30">
        <v>73.5</v>
      </c>
      <c r="G11" s="29" t="s">
        <v>51</v>
      </c>
    </row>
    <row r="12" spans="1:7" ht="15" x14ac:dyDescent="0.25">
      <c r="A12" t="str">
        <f t="shared" si="0"/>
        <v>Apotheker</v>
      </c>
      <c r="B12" t="str">
        <f t="shared" si="1"/>
        <v>HIS implementatie - 4001</v>
      </c>
      <c r="C12" s="30">
        <v>105</v>
      </c>
      <c r="D12" t="str">
        <f t="shared" si="2"/>
        <v>ApothekerHIS implementatie - 4001</v>
      </c>
      <c r="E12" s="29" t="s">
        <v>75</v>
      </c>
      <c r="F12" s="30">
        <v>73.5</v>
      </c>
      <c r="G12" s="29" t="s">
        <v>52</v>
      </c>
    </row>
    <row r="13" spans="1:7" ht="15" x14ac:dyDescent="0.25">
      <c r="A13" t="str">
        <f t="shared" si="0"/>
        <v>Apotheker</v>
      </c>
      <c r="B13" t="str">
        <f t="shared" si="1"/>
        <v>IDS Apotheker behandelaar-Huisartsen, Vleuten - 4084</v>
      </c>
      <c r="C13" s="30">
        <v>105</v>
      </c>
      <c r="D13" t="str">
        <f t="shared" si="2"/>
        <v>ApothekerIDS Apotheker behandelaar-Huisartsen, Vleuten - 4084</v>
      </c>
      <c r="E13" s="29" t="s">
        <v>76</v>
      </c>
      <c r="F13" s="30">
        <v>73.5</v>
      </c>
      <c r="G13" s="29" t="s">
        <v>26</v>
      </c>
    </row>
    <row r="14" spans="1:7" ht="15" x14ac:dyDescent="0.25">
      <c r="A14" t="str">
        <f t="shared" si="0"/>
        <v>Apotheker</v>
      </c>
      <c r="B14" t="str">
        <f t="shared" si="1"/>
        <v>IDS Apotheker-Huisartsen, Montfoort/Linschoten - 4094</v>
      </c>
      <c r="C14" s="30">
        <v>105</v>
      </c>
      <c r="D14" t="str">
        <f t="shared" si="2"/>
        <v>ApothekerIDS Apotheker-Huisartsen, Montfoort/Linschoten - 4094</v>
      </c>
      <c r="E14" s="29" t="s">
        <v>96</v>
      </c>
      <c r="F14" s="30">
        <v>92.61</v>
      </c>
      <c r="G14" s="29" t="s">
        <v>53</v>
      </c>
    </row>
    <row r="15" spans="1:7" ht="15" x14ac:dyDescent="0.25">
      <c r="A15" t="str">
        <f t="shared" si="0"/>
        <v>Apotheker</v>
      </c>
      <c r="B15" t="str">
        <f t="shared" si="1"/>
        <v>IZA Utrechtse Fabriek voor Zorgvernieuwing - 2601</v>
      </c>
      <c r="C15" s="30">
        <v>121</v>
      </c>
      <c r="D15" t="str">
        <f t="shared" si="2"/>
        <v>ApothekerIZA Utrechtse Fabriek voor Zorgvernieuwing - 2601</v>
      </c>
      <c r="E15" s="29" t="s">
        <v>78</v>
      </c>
      <c r="F15" s="30">
        <v>0</v>
      </c>
      <c r="G15" s="29" t="s">
        <v>29</v>
      </c>
    </row>
    <row r="16" spans="1:7" ht="15" x14ac:dyDescent="0.25">
      <c r="A16" t="str">
        <f t="shared" si="0"/>
        <v>Apotheker</v>
      </c>
      <c r="B16" t="str">
        <f t="shared" si="1"/>
        <v>IZA Netwerk Mentaal Gezond Midden-Nederland - 2602</v>
      </c>
      <c r="C16" s="30">
        <v>105</v>
      </c>
      <c r="D16" t="str">
        <f t="shared" si="2"/>
        <v>ApothekerIZA Netwerk Mentaal Gezond Midden-Nederland - 2602</v>
      </c>
      <c r="G16" s="29" t="s">
        <v>54</v>
      </c>
    </row>
    <row r="17" spans="1:7" ht="15" x14ac:dyDescent="0.25">
      <c r="A17" t="str">
        <f t="shared" si="0"/>
        <v>Apotheker</v>
      </c>
      <c r="B17" t="str">
        <f t="shared" si="1"/>
        <v xml:space="preserve">IZA Palliatieve zorg in Midden-Nederland - 2603 </v>
      </c>
      <c r="C17" s="30">
        <v>105</v>
      </c>
      <c r="D17" t="str">
        <f t="shared" si="2"/>
        <v xml:space="preserve">ApothekerIZA Palliatieve zorg in Midden-Nederland - 2603 </v>
      </c>
      <c r="G17" s="29" t="s">
        <v>28</v>
      </c>
    </row>
    <row r="18" spans="1:7" ht="15" x14ac:dyDescent="0.25">
      <c r="A18" t="str">
        <f t="shared" si="0"/>
        <v>Apotheker</v>
      </c>
      <c r="B18" t="str">
        <f t="shared" si="1"/>
        <v xml:space="preserve">IZA Kortdurend verblijf Utrecht - 2604 </v>
      </c>
      <c r="C18" s="30">
        <v>105</v>
      </c>
      <c r="D18" t="str">
        <f t="shared" si="2"/>
        <v xml:space="preserve">ApothekerIZA Kortdurend verblijf Utrecht - 2604 </v>
      </c>
      <c r="G18" s="29" t="s">
        <v>30</v>
      </c>
    </row>
    <row r="19" spans="1:7" ht="15" x14ac:dyDescent="0.25">
      <c r="A19" t="str">
        <f t="shared" si="0"/>
        <v>Apotheker</v>
      </c>
      <c r="B19" t="str">
        <f t="shared" si="1"/>
        <v>IZA Digitalisering en Databeschikbaarheid - 2605</v>
      </c>
      <c r="C19" s="30">
        <v>105</v>
      </c>
      <c r="D19" t="str">
        <f t="shared" si="2"/>
        <v>ApothekerIZA Digitalisering en Databeschikbaarheid - 2605</v>
      </c>
      <c r="G19" s="29" t="s">
        <v>92</v>
      </c>
    </row>
    <row r="20" spans="1:7" ht="15" x14ac:dyDescent="0.25">
      <c r="A20" t="str">
        <f t="shared" si="0"/>
        <v>Apotheker</v>
      </c>
      <c r="B20" t="str">
        <f t="shared" si="1"/>
        <v>MTVP - 4015</v>
      </c>
      <c r="C20" s="30">
        <v>105</v>
      </c>
      <c r="D20" t="str">
        <f t="shared" si="2"/>
        <v>ApothekerMTVP - 4015</v>
      </c>
      <c r="G20" s="29" t="s">
        <v>27</v>
      </c>
    </row>
    <row r="21" spans="1:7" ht="15" x14ac:dyDescent="0.25">
      <c r="A21" t="str">
        <f t="shared" si="0"/>
        <v>Apotheker</v>
      </c>
      <c r="B21" t="str">
        <f t="shared" si="1"/>
        <v>NUGroen II - 4036</v>
      </c>
      <c r="C21" s="30">
        <v>105</v>
      </c>
      <c r="D21" t="str">
        <f t="shared" si="2"/>
        <v>ApothekerNUGroen II - 4036</v>
      </c>
      <c r="G21" s="29" t="s">
        <v>55</v>
      </c>
    </row>
    <row r="22" spans="1:7" ht="15" x14ac:dyDescent="0.25">
      <c r="A22" t="str">
        <f t="shared" si="0"/>
        <v>Apotheker</v>
      </c>
      <c r="B22" t="str">
        <f t="shared" si="1"/>
        <v>Oncologie - 4019</v>
      </c>
      <c r="C22" s="30">
        <v>105</v>
      </c>
      <c r="D22" t="str">
        <f t="shared" si="2"/>
        <v>ApothekerOncologie - 4019</v>
      </c>
      <c r="G22" s="29" t="s">
        <v>56</v>
      </c>
    </row>
    <row r="23" spans="1:7" ht="15" x14ac:dyDescent="0.25">
      <c r="A23" t="str">
        <f t="shared" si="0"/>
        <v>Apotheker</v>
      </c>
      <c r="B23" t="str">
        <f t="shared" si="1"/>
        <v>Persoonsgerichte zorg - 4022</v>
      </c>
      <c r="C23" s="30">
        <v>105</v>
      </c>
      <c r="D23" t="str">
        <f t="shared" si="2"/>
        <v>ApothekerPersoonsgerichte zorg - 4022</v>
      </c>
      <c r="G23" s="29" t="s">
        <v>57</v>
      </c>
    </row>
    <row r="24" spans="1:7" ht="15" x14ac:dyDescent="0.25">
      <c r="A24" t="str">
        <f t="shared" si="0"/>
        <v>Apotheker</v>
      </c>
      <c r="B24" t="str">
        <f t="shared" si="1"/>
        <v>Programma ouderen - 2400</v>
      </c>
      <c r="C24" s="30">
        <v>105</v>
      </c>
      <c r="D24" t="str">
        <f t="shared" si="2"/>
        <v>ApothekerProgramma ouderen - 2400</v>
      </c>
      <c r="G24" s="29" t="s">
        <v>58</v>
      </c>
    </row>
    <row r="25" spans="1:7" ht="15" x14ac:dyDescent="0.25">
      <c r="A25" t="str">
        <f t="shared" si="0"/>
        <v>Apotheker</v>
      </c>
      <c r="B25" t="str">
        <f t="shared" si="1"/>
        <v>Project artrose - 4016</v>
      </c>
      <c r="C25" s="30">
        <v>105</v>
      </c>
      <c r="D25" t="str">
        <f t="shared" si="2"/>
        <v>ApothekerProject artrose - 4016</v>
      </c>
      <c r="G25" s="29" t="s">
        <v>59</v>
      </c>
    </row>
    <row r="26" spans="1:7" ht="15" x14ac:dyDescent="0.25">
      <c r="A26" t="str">
        <f t="shared" si="0"/>
        <v>Apotheker</v>
      </c>
      <c r="B26" t="str">
        <f t="shared" si="1"/>
        <v>Project GLI - 4025</v>
      </c>
      <c r="C26" s="30">
        <v>105</v>
      </c>
      <c r="D26" t="str">
        <f t="shared" si="2"/>
        <v>ApothekerProject GLI - 4025</v>
      </c>
      <c r="G26" s="29" t="s">
        <v>60</v>
      </c>
    </row>
    <row r="27" spans="1:7" ht="15" x14ac:dyDescent="0.25">
      <c r="A27" t="str">
        <f t="shared" si="0"/>
        <v>Apotheker</v>
      </c>
      <c r="B27" t="str">
        <f t="shared" si="1"/>
        <v>Project ICT - 1450</v>
      </c>
      <c r="C27" s="30">
        <v>105</v>
      </c>
      <c r="D27" t="str">
        <f t="shared" si="2"/>
        <v>ApothekerProject ICT - 1450</v>
      </c>
      <c r="G27" s="29" t="s">
        <v>61</v>
      </c>
    </row>
    <row r="28" spans="1:7" ht="15" x14ac:dyDescent="0.25">
      <c r="A28" t="str">
        <f t="shared" si="0"/>
        <v>Apotheker</v>
      </c>
      <c r="B28" t="str">
        <f t="shared" si="1"/>
        <v>Thuismonitoring in chronische zorg (digitalisering) - 4040</v>
      </c>
      <c r="C28" s="30">
        <v>105</v>
      </c>
      <c r="D28" t="str">
        <f t="shared" si="2"/>
        <v>ApothekerThuismonitoring in chronische zorg (digitalisering) - 4040</v>
      </c>
      <c r="G28" s="29" t="s">
        <v>62</v>
      </c>
    </row>
    <row r="29" spans="1:7" ht="15" x14ac:dyDescent="0.25">
      <c r="A29" t="str">
        <f t="shared" si="0"/>
        <v>Apotheker</v>
      </c>
      <c r="B29" t="str">
        <f t="shared" si="1"/>
        <v>Valrisicobeoordeling (innovatie) - 4041</v>
      </c>
      <c r="C29" s="30">
        <v>105</v>
      </c>
      <c r="D29" t="str">
        <f t="shared" si="2"/>
        <v>ApothekerValrisicobeoordeling (innovatie) - 4041</v>
      </c>
      <c r="G29" s="29" t="s">
        <v>63</v>
      </c>
    </row>
    <row r="30" spans="1:7" ht="15" x14ac:dyDescent="0.25">
      <c r="A30" t="str">
        <f t="shared" si="0"/>
        <v>Apotheker</v>
      </c>
      <c r="B30" t="str">
        <f t="shared" si="1"/>
        <v>Zelftriage en patiëntflowmanagement (digitalisering) - 4038</v>
      </c>
      <c r="C30" s="30">
        <v>105</v>
      </c>
      <c r="D30" t="str">
        <f t="shared" si="2"/>
        <v>ApothekerZelftriage en patiëntflowmanagement (digitalisering) - 4038</v>
      </c>
      <c r="G30" s="29" t="s">
        <v>64</v>
      </c>
    </row>
    <row r="31" spans="1:7" ht="15" x14ac:dyDescent="0.25">
      <c r="A31" t="str">
        <f t="shared" si="0"/>
        <v>Apotheker</v>
      </c>
      <c r="B31" t="str">
        <f t="shared" si="1"/>
        <v>Zorginnovatie slimme telefonie (innovatie) - 4039</v>
      </c>
      <c r="C31" s="30">
        <v>105</v>
      </c>
      <c r="D31" t="str">
        <f t="shared" si="2"/>
        <v>ApothekerZorginnovatie slimme telefonie (innovatie) - 4039</v>
      </c>
      <c r="G31" s="29" t="s">
        <v>65</v>
      </c>
    </row>
    <row r="32" spans="1:7" ht="15" x14ac:dyDescent="0.25">
      <c r="A32" t="str">
        <f t="shared" si="0"/>
        <v>Apotheker</v>
      </c>
      <c r="B32" t="str">
        <f t="shared" si="1"/>
        <v>Overig</v>
      </c>
      <c r="C32" s="30">
        <v>105</v>
      </c>
      <c r="D32" t="str">
        <f t="shared" si="2"/>
        <v>ApothekerOverig</v>
      </c>
      <c r="G32" s="29" t="s">
        <v>66</v>
      </c>
    </row>
    <row r="33" spans="1:7" ht="15" x14ac:dyDescent="0.25">
      <c r="A33" t="str">
        <f t="shared" si="0"/>
        <v>Diëtist/Leefstijlcoach</v>
      </c>
      <c r="B33" t="str">
        <f t="shared" si="1"/>
        <v>Atriumfibrilleren (CVRM Ketenzorg) - 2350</v>
      </c>
      <c r="C33" s="30">
        <v>73.5</v>
      </c>
      <c r="D33" t="str">
        <f t="shared" si="2"/>
        <v>Diëtist/LeefstijlcoachAtriumfibrilleren (CVRM Ketenzorg) - 2350</v>
      </c>
      <c r="G33" s="29"/>
    </row>
    <row r="34" spans="1:7" ht="15" x14ac:dyDescent="0.25">
      <c r="A34" t="str">
        <f t="shared" si="0"/>
        <v>Diëtist/Leefstijlcoach</v>
      </c>
      <c r="B34" t="str">
        <f t="shared" si="1"/>
        <v>AWMNL (innovatie) - 4035</v>
      </c>
      <c r="C34" s="30">
        <v>73.5</v>
      </c>
      <c r="D34" t="str">
        <f t="shared" si="2"/>
        <v>Diëtist/LeefstijlcoachAWMNL (innovatie) - 4035</v>
      </c>
    </row>
    <row r="35" spans="1:7" ht="15" x14ac:dyDescent="0.25">
      <c r="A35" t="str">
        <f t="shared" si="0"/>
        <v>Diëtist/Leefstijlcoach</v>
      </c>
      <c r="B35" t="str">
        <f t="shared" si="1"/>
        <v>Continuïteit huisartsen - 4029</v>
      </c>
      <c r="C35" s="30">
        <v>73.5</v>
      </c>
      <c r="D35" t="str">
        <f t="shared" si="2"/>
        <v>Diëtist/LeefstijlcoachContinuïteit huisartsen - 4029</v>
      </c>
    </row>
    <row r="36" spans="1:7" ht="15" x14ac:dyDescent="0.25">
      <c r="A36" t="str">
        <f t="shared" si="0"/>
        <v>Diëtist/Leefstijlcoach</v>
      </c>
      <c r="B36" t="str">
        <f t="shared" si="1"/>
        <v>COPD - 2200</v>
      </c>
      <c r="C36" s="30">
        <v>73.5</v>
      </c>
      <c r="D36" t="str">
        <f t="shared" si="2"/>
        <v>Diëtist/LeefstijlcoachCOPD - 2200</v>
      </c>
    </row>
    <row r="37" spans="1:7" ht="15" x14ac:dyDescent="0.25">
      <c r="A37" t="str">
        <f t="shared" si="0"/>
        <v>Diëtist/Leefstijlcoach</v>
      </c>
      <c r="B37" t="str">
        <f t="shared" si="1"/>
        <v>CVRM - 2300</v>
      </c>
      <c r="C37" s="30">
        <v>73.5</v>
      </c>
      <c r="D37" t="str">
        <f t="shared" si="2"/>
        <v>Diëtist/LeefstijlcoachCVRM - 2300</v>
      </c>
    </row>
    <row r="38" spans="1:7" ht="15" x14ac:dyDescent="0.25">
      <c r="A38" t="str">
        <f t="shared" si="0"/>
        <v>Diëtist/Leefstijlcoach</v>
      </c>
      <c r="B38" t="str">
        <f t="shared" si="1"/>
        <v>Diabetes - 2100</v>
      </c>
      <c r="C38" s="30">
        <v>73.5</v>
      </c>
      <c r="D38" t="str">
        <f t="shared" si="2"/>
        <v>Diëtist/LeefstijlcoachDiabetes - 2100</v>
      </c>
    </row>
    <row r="39" spans="1:7" ht="15" x14ac:dyDescent="0.25">
      <c r="A39" t="str">
        <f t="shared" si="0"/>
        <v>Diëtist/Leefstijlcoach</v>
      </c>
      <c r="B39" t="str">
        <f t="shared" si="1"/>
        <v>Geriatrisch spreekuur - 4010</v>
      </c>
      <c r="C39" s="30">
        <v>73.5</v>
      </c>
      <c r="D39" t="str">
        <f t="shared" si="2"/>
        <v>Diëtist/LeefstijlcoachGeriatrisch spreekuur - 4010</v>
      </c>
    </row>
    <row r="40" spans="1:7" ht="15" x14ac:dyDescent="0.25">
      <c r="A40" t="str">
        <f t="shared" si="0"/>
        <v>Diëtist/Leefstijlcoach</v>
      </c>
      <c r="B40" t="str">
        <f t="shared" si="1"/>
        <v>GGZ - 1604</v>
      </c>
      <c r="C40" s="30">
        <v>73.5</v>
      </c>
      <c r="D40" t="str">
        <f t="shared" si="2"/>
        <v>Diëtist/LeefstijlcoachGGZ - 1604</v>
      </c>
    </row>
    <row r="41" spans="1:7" ht="15" x14ac:dyDescent="0.25">
      <c r="A41" t="str">
        <f t="shared" si="0"/>
        <v>Diëtist/Leefstijlcoach</v>
      </c>
      <c r="B41" t="str">
        <f t="shared" si="1"/>
        <v>Hechte wijkverbanden ZonMW - 4033</v>
      </c>
      <c r="C41" s="30">
        <v>90</v>
      </c>
      <c r="D41" t="str">
        <f>A41&amp;B41</f>
        <v>Diëtist/LeefstijlcoachHechte wijkverbanden ZonMW - 4033</v>
      </c>
    </row>
    <row r="42" spans="1:7" ht="15" x14ac:dyDescent="0.25">
      <c r="A42" t="str">
        <f t="shared" si="0"/>
        <v>Diëtist/Leefstijlcoach</v>
      </c>
      <c r="B42" t="str">
        <f t="shared" si="1"/>
        <v>Hart-Longnetwerk Utrecht - 4034</v>
      </c>
      <c r="C42" s="30">
        <v>73.5</v>
      </c>
      <c r="D42" t="str">
        <f t="shared" si="2"/>
        <v>Diëtist/LeefstijlcoachHart-Longnetwerk Utrecht - 4034</v>
      </c>
    </row>
    <row r="43" spans="1:7" ht="15" x14ac:dyDescent="0.25">
      <c r="A43" t="str">
        <f t="shared" si="0"/>
        <v>Diëtist/Leefstijlcoach</v>
      </c>
      <c r="B43" t="str">
        <f t="shared" si="1"/>
        <v>HIS implementatie - 4001</v>
      </c>
      <c r="C43" s="30">
        <v>73.5</v>
      </c>
      <c r="D43" t="str">
        <f t="shared" si="2"/>
        <v>Diëtist/LeefstijlcoachHIS implementatie - 4001</v>
      </c>
    </row>
    <row r="44" spans="1:7" ht="15" x14ac:dyDescent="0.25">
      <c r="A44" t="str">
        <f t="shared" si="0"/>
        <v>Diëtist/Leefstijlcoach</v>
      </c>
      <c r="B44" t="str">
        <f t="shared" si="1"/>
        <v>IDS Apotheker behandelaar-Huisartsen, Vleuten - 4084</v>
      </c>
      <c r="C44" s="30">
        <v>73.5</v>
      </c>
      <c r="D44" t="str">
        <f t="shared" si="2"/>
        <v>Diëtist/LeefstijlcoachIDS Apotheker behandelaar-Huisartsen, Vleuten - 4084</v>
      </c>
    </row>
    <row r="45" spans="1:7" ht="15" x14ac:dyDescent="0.25">
      <c r="A45" t="str">
        <f t="shared" si="0"/>
        <v>Diëtist/Leefstijlcoach</v>
      </c>
      <c r="B45" t="str">
        <f t="shared" si="1"/>
        <v>IDS Apotheker-Huisartsen, Montfoort/Linschoten - 4094</v>
      </c>
      <c r="C45" s="30">
        <v>73.5</v>
      </c>
      <c r="D45" t="str">
        <f t="shared" si="2"/>
        <v>Diëtist/LeefstijlcoachIDS Apotheker-Huisartsen, Montfoort/Linschoten - 4094</v>
      </c>
    </row>
    <row r="46" spans="1:7" ht="15" x14ac:dyDescent="0.25">
      <c r="A46" t="str">
        <f t="shared" si="0"/>
        <v>Diëtist/Leefstijlcoach</v>
      </c>
      <c r="B46" t="str">
        <f t="shared" si="1"/>
        <v>IZA Utrechtse Fabriek voor Zorgvernieuwing - 2601</v>
      </c>
      <c r="C46" s="30">
        <v>109</v>
      </c>
      <c r="D46" t="str">
        <f t="shared" si="2"/>
        <v>Diëtist/LeefstijlcoachIZA Utrechtse Fabriek voor Zorgvernieuwing - 2601</v>
      </c>
    </row>
    <row r="47" spans="1:7" ht="15" x14ac:dyDescent="0.25">
      <c r="A47" t="str">
        <f t="shared" si="0"/>
        <v>Diëtist/Leefstijlcoach</v>
      </c>
      <c r="B47" t="str">
        <f t="shared" si="1"/>
        <v>IZA Netwerk Mentaal Gezond Midden-Nederland - 2602</v>
      </c>
      <c r="C47" s="30">
        <v>73.5</v>
      </c>
      <c r="D47" t="str">
        <f t="shared" si="2"/>
        <v>Diëtist/LeefstijlcoachIZA Netwerk Mentaal Gezond Midden-Nederland - 2602</v>
      </c>
    </row>
    <row r="48" spans="1:7" ht="15" x14ac:dyDescent="0.25">
      <c r="A48" t="str">
        <f t="shared" si="0"/>
        <v>Diëtist/Leefstijlcoach</v>
      </c>
      <c r="B48" t="str">
        <f t="shared" si="1"/>
        <v xml:space="preserve">IZA Palliatieve zorg in Midden-Nederland - 2603 </v>
      </c>
      <c r="C48" s="30">
        <v>73.5</v>
      </c>
      <c r="D48" t="str">
        <f t="shared" si="2"/>
        <v xml:space="preserve">Diëtist/LeefstijlcoachIZA Palliatieve zorg in Midden-Nederland - 2603 </v>
      </c>
    </row>
    <row r="49" spans="1:4" ht="15" x14ac:dyDescent="0.25">
      <c r="A49" t="str">
        <f t="shared" si="0"/>
        <v>Diëtist/Leefstijlcoach</v>
      </c>
      <c r="B49" t="str">
        <f t="shared" si="1"/>
        <v xml:space="preserve">IZA Kortdurend verblijf Utrecht - 2604 </v>
      </c>
      <c r="C49" s="30">
        <v>73.5</v>
      </c>
      <c r="D49" t="str">
        <f t="shared" si="2"/>
        <v xml:space="preserve">Diëtist/LeefstijlcoachIZA Kortdurend verblijf Utrecht - 2604 </v>
      </c>
    </row>
    <row r="50" spans="1:4" ht="15" x14ac:dyDescent="0.25">
      <c r="A50" t="str">
        <f t="shared" si="0"/>
        <v>Diëtist/Leefstijlcoach</v>
      </c>
      <c r="B50" t="str">
        <f t="shared" si="1"/>
        <v>IZA Digitalisering en Databeschikbaarheid - 2605</v>
      </c>
      <c r="C50" s="30">
        <v>73.5</v>
      </c>
      <c r="D50" t="str">
        <f t="shared" si="2"/>
        <v>Diëtist/LeefstijlcoachIZA Digitalisering en Databeschikbaarheid - 2605</v>
      </c>
    </row>
    <row r="51" spans="1:4" ht="15" x14ac:dyDescent="0.25">
      <c r="A51" t="str">
        <f t="shared" si="0"/>
        <v>Diëtist/Leefstijlcoach</v>
      </c>
      <c r="B51" t="str">
        <f t="shared" si="1"/>
        <v>MTVP - 4015</v>
      </c>
      <c r="C51" s="30">
        <v>73.5</v>
      </c>
      <c r="D51" t="str">
        <f t="shared" si="2"/>
        <v>Diëtist/LeefstijlcoachMTVP - 4015</v>
      </c>
    </row>
    <row r="52" spans="1:4" ht="15" x14ac:dyDescent="0.25">
      <c r="A52" t="str">
        <f t="shared" si="0"/>
        <v>Diëtist/Leefstijlcoach</v>
      </c>
      <c r="B52" t="str">
        <f t="shared" si="1"/>
        <v>NUGroen II - 4036</v>
      </c>
      <c r="C52" s="30">
        <v>73.5</v>
      </c>
      <c r="D52" t="str">
        <f t="shared" si="2"/>
        <v>Diëtist/LeefstijlcoachNUGroen II - 4036</v>
      </c>
    </row>
    <row r="53" spans="1:4" ht="15" x14ac:dyDescent="0.25">
      <c r="A53" t="str">
        <f t="shared" si="0"/>
        <v>Diëtist/Leefstijlcoach</v>
      </c>
      <c r="B53" t="str">
        <f t="shared" si="1"/>
        <v>Oncologie - 4019</v>
      </c>
      <c r="C53" s="30">
        <v>73.5</v>
      </c>
      <c r="D53" t="str">
        <f t="shared" si="2"/>
        <v>Diëtist/LeefstijlcoachOncologie - 4019</v>
      </c>
    </row>
    <row r="54" spans="1:4" ht="15" x14ac:dyDescent="0.25">
      <c r="A54" t="str">
        <f t="shared" si="0"/>
        <v>Diëtist/Leefstijlcoach</v>
      </c>
      <c r="B54" t="str">
        <f t="shared" si="1"/>
        <v>Persoonsgerichte zorg - 4022</v>
      </c>
      <c r="C54" s="30">
        <v>73.5</v>
      </c>
      <c r="D54" t="str">
        <f t="shared" si="2"/>
        <v>Diëtist/LeefstijlcoachPersoonsgerichte zorg - 4022</v>
      </c>
    </row>
    <row r="55" spans="1:4" ht="15" x14ac:dyDescent="0.25">
      <c r="A55" t="str">
        <f t="shared" si="0"/>
        <v>Diëtist/Leefstijlcoach</v>
      </c>
      <c r="B55" t="str">
        <f t="shared" si="1"/>
        <v>Programma ouderen - 2400</v>
      </c>
      <c r="C55" s="30">
        <v>73.5</v>
      </c>
      <c r="D55" t="str">
        <f t="shared" si="2"/>
        <v>Diëtist/LeefstijlcoachProgramma ouderen - 2400</v>
      </c>
    </row>
    <row r="56" spans="1:4" ht="15" x14ac:dyDescent="0.25">
      <c r="A56" t="str">
        <f t="shared" si="0"/>
        <v>Diëtist/Leefstijlcoach</v>
      </c>
      <c r="B56" t="str">
        <f t="shared" si="1"/>
        <v>Project artrose - 4016</v>
      </c>
      <c r="C56" s="30">
        <v>73.5</v>
      </c>
      <c r="D56" t="str">
        <f t="shared" si="2"/>
        <v>Diëtist/LeefstijlcoachProject artrose - 4016</v>
      </c>
    </row>
    <row r="57" spans="1:4" ht="15" x14ac:dyDescent="0.25">
      <c r="A57" t="str">
        <f t="shared" si="0"/>
        <v>Diëtist/Leefstijlcoach</v>
      </c>
      <c r="B57" t="str">
        <f t="shared" si="1"/>
        <v>Project GLI - 4025</v>
      </c>
      <c r="C57" s="30">
        <v>73.5</v>
      </c>
      <c r="D57" t="str">
        <f t="shared" si="2"/>
        <v>Diëtist/LeefstijlcoachProject GLI - 4025</v>
      </c>
    </row>
    <row r="58" spans="1:4" ht="15" x14ac:dyDescent="0.25">
      <c r="A58" t="str">
        <f t="shared" si="0"/>
        <v>Diëtist/Leefstijlcoach</v>
      </c>
      <c r="B58" t="str">
        <f t="shared" si="1"/>
        <v>Project ICT - 1450</v>
      </c>
      <c r="C58" s="30">
        <v>73.5</v>
      </c>
      <c r="D58" t="str">
        <f t="shared" si="2"/>
        <v>Diëtist/LeefstijlcoachProject ICT - 1450</v>
      </c>
    </row>
    <row r="59" spans="1:4" ht="15" x14ac:dyDescent="0.25">
      <c r="A59" t="str">
        <f t="shared" si="0"/>
        <v>Diëtist/Leefstijlcoach</v>
      </c>
      <c r="B59" t="str">
        <f t="shared" si="1"/>
        <v>Thuismonitoring in chronische zorg (digitalisering) - 4040</v>
      </c>
      <c r="C59" s="30">
        <v>73.5</v>
      </c>
      <c r="D59" t="str">
        <f t="shared" si="2"/>
        <v>Diëtist/LeefstijlcoachThuismonitoring in chronische zorg (digitalisering) - 4040</v>
      </c>
    </row>
    <row r="60" spans="1:4" ht="15" x14ac:dyDescent="0.25">
      <c r="A60" t="str">
        <f t="shared" si="0"/>
        <v>Diëtist/Leefstijlcoach</v>
      </c>
      <c r="B60" t="str">
        <f t="shared" si="1"/>
        <v>Valrisicobeoordeling (innovatie) - 4041</v>
      </c>
      <c r="C60" s="30">
        <v>73.5</v>
      </c>
      <c r="D60" t="str">
        <f t="shared" si="2"/>
        <v>Diëtist/LeefstijlcoachValrisicobeoordeling (innovatie) - 4041</v>
      </c>
    </row>
    <row r="61" spans="1:4" ht="15" x14ac:dyDescent="0.25">
      <c r="A61" t="str">
        <f t="shared" si="0"/>
        <v>Diëtist/Leefstijlcoach</v>
      </c>
      <c r="B61" t="str">
        <f t="shared" si="1"/>
        <v>Zelftriage en patiëntflowmanagement (digitalisering) - 4038</v>
      </c>
      <c r="C61" s="30">
        <v>73.5</v>
      </c>
      <c r="D61" t="str">
        <f t="shared" si="2"/>
        <v>Diëtist/LeefstijlcoachZelftriage en patiëntflowmanagement (digitalisering) - 4038</v>
      </c>
    </row>
    <row r="62" spans="1:4" ht="15" x14ac:dyDescent="0.25">
      <c r="A62" t="str">
        <f t="shared" si="0"/>
        <v>Diëtist/Leefstijlcoach</v>
      </c>
      <c r="B62" t="str">
        <f t="shared" si="1"/>
        <v>Zorginnovatie slimme telefonie (innovatie) - 4039</v>
      </c>
      <c r="C62" s="30">
        <v>73.5</v>
      </c>
      <c r="D62" t="str">
        <f t="shared" si="2"/>
        <v>Diëtist/LeefstijlcoachZorginnovatie slimme telefonie (innovatie) - 4039</v>
      </c>
    </row>
    <row r="63" spans="1:4" ht="15" x14ac:dyDescent="0.25">
      <c r="A63" t="str">
        <f t="shared" si="0"/>
        <v>Diëtist/Leefstijlcoach</v>
      </c>
      <c r="B63" t="str">
        <f t="shared" si="1"/>
        <v>Overig</v>
      </c>
      <c r="C63" s="30">
        <v>73.5</v>
      </c>
      <c r="D63" t="str">
        <f t="shared" si="2"/>
        <v>Diëtist/LeefstijlcoachOverig</v>
      </c>
    </row>
    <row r="64" spans="1:4" ht="15" x14ac:dyDescent="0.25">
      <c r="A64" t="str">
        <f t="shared" si="0"/>
        <v>Doktersassistente</v>
      </c>
      <c r="B64" t="str">
        <f t="shared" si="1"/>
        <v>Atriumfibrilleren (CVRM Ketenzorg) - 2350</v>
      </c>
      <c r="C64" s="30">
        <v>57.75</v>
      </c>
      <c r="D64" t="str">
        <f t="shared" si="2"/>
        <v>DoktersassistenteAtriumfibrilleren (CVRM Ketenzorg) - 2350</v>
      </c>
    </row>
    <row r="65" spans="1:4" ht="15" x14ac:dyDescent="0.25">
      <c r="A65" t="str">
        <f t="shared" si="0"/>
        <v>Doktersassistente</v>
      </c>
      <c r="B65" t="str">
        <f t="shared" si="1"/>
        <v>AWMNL (innovatie) - 4035</v>
      </c>
      <c r="C65" s="30">
        <v>57.75</v>
      </c>
      <c r="D65" t="str">
        <f t="shared" si="2"/>
        <v>DoktersassistenteAWMNL (innovatie) - 4035</v>
      </c>
    </row>
    <row r="66" spans="1:4" ht="15" x14ac:dyDescent="0.25">
      <c r="A66" t="str">
        <f t="shared" ref="A66:A129" si="3">INDEX($E$2:$E$15,INT((ROW()-2)/COUNTA($G$2:$G$33))+1)</f>
        <v>Doktersassistente</v>
      </c>
      <c r="B66" t="str">
        <f t="shared" ref="B66:B129" si="4">INDEX($G$2:$G$33,MOD(ROW()-2,COUNTA($G$2:$G$33))+1)</f>
        <v>Continuïteit huisartsen - 4029</v>
      </c>
      <c r="C66" s="30">
        <v>57.75</v>
      </c>
      <c r="D66" t="str">
        <f t="shared" si="2"/>
        <v>DoktersassistenteContinuïteit huisartsen - 4029</v>
      </c>
    </row>
    <row r="67" spans="1:4" ht="15" x14ac:dyDescent="0.25">
      <c r="A67" t="str">
        <f t="shared" si="3"/>
        <v>Doktersassistente</v>
      </c>
      <c r="B67" t="str">
        <f t="shared" si="4"/>
        <v>COPD - 2200</v>
      </c>
      <c r="C67" s="30">
        <v>57.75</v>
      </c>
      <c r="D67" t="str">
        <f t="shared" ref="D67:D130" si="5">A67&amp;B67</f>
        <v>DoktersassistenteCOPD - 2200</v>
      </c>
    </row>
    <row r="68" spans="1:4" ht="15" x14ac:dyDescent="0.25">
      <c r="A68" t="str">
        <f t="shared" si="3"/>
        <v>Doktersassistente</v>
      </c>
      <c r="B68" t="str">
        <f t="shared" si="4"/>
        <v>CVRM - 2300</v>
      </c>
      <c r="C68" s="30">
        <v>57.75</v>
      </c>
      <c r="D68" t="str">
        <f t="shared" si="5"/>
        <v>DoktersassistenteCVRM - 2300</v>
      </c>
    </row>
    <row r="69" spans="1:4" ht="15" x14ac:dyDescent="0.25">
      <c r="A69" t="str">
        <f t="shared" si="3"/>
        <v>Doktersassistente</v>
      </c>
      <c r="B69" t="str">
        <f t="shared" si="4"/>
        <v>Diabetes - 2100</v>
      </c>
      <c r="C69" s="30">
        <v>57.75</v>
      </c>
      <c r="D69" t="str">
        <f t="shared" si="5"/>
        <v>DoktersassistenteDiabetes - 2100</v>
      </c>
    </row>
    <row r="70" spans="1:4" ht="15" x14ac:dyDescent="0.25">
      <c r="A70" t="str">
        <f t="shared" si="3"/>
        <v>Doktersassistente</v>
      </c>
      <c r="B70" t="str">
        <f t="shared" si="4"/>
        <v>Geriatrisch spreekuur - 4010</v>
      </c>
      <c r="C70" s="30">
        <v>57.75</v>
      </c>
      <c r="D70" t="str">
        <f t="shared" si="5"/>
        <v>DoktersassistenteGeriatrisch spreekuur - 4010</v>
      </c>
    </row>
    <row r="71" spans="1:4" ht="15" x14ac:dyDescent="0.25">
      <c r="A71" t="str">
        <f t="shared" si="3"/>
        <v>Doktersassistente</v>
      </c>
      <c r="B71" t="str">
        <f t="shared" si="4"/>
        <v>GGZ - 1604</v>
      </c>
      <c r="C71" s="30">
        <v>57.75</v>
      </c>
      <c r="D71" t="str">
        <f t="shared" si="5"/>
        <v>DoktersassistenteGGZ - 1604</v>
      </c>
    </row>
    <row r="72" spans="1:4" ht="15" x14ac:dyDescent="0.25">
      <c r="A72" t="str">
        <f t="shared" si="3"/>
        <v>Doktersassistente</v>
      </c>
      <c r="B72" t="str">
        <f t="shared" si="4"/>
        <v>Hechte wijkverbanden ZonMW - 4033</v>
      </c>
      <c r="C72" s="30">
        <v>90</v>
      </c>
      <c r="D72" t="str">
        <f t="shared" si="5"/>
        <v>DoktersassistenteHechte wijkverbanden ZonMW - 4033</v>
      </c>
    </row>
    <row r="73" spans="1:4" ht="15" x14ac:dyDescent="0.25">
      <c r="A73" t="str">
        <f t="shared" si="3"/>
        <v>Doktersassistente</v>
      </c>
      <c r="B73" t="str">
        <f t="shared" si="4"/>
        <v>Hart-Longnetwerk Utrecht - 4034</v>
      </c>
      <c r="C73" s="30">
        <v>57.75</v>
      </c>
      <c r="D73" t="str">
        <f t="shared" si="5"/>
        <v>DoktersassistenteHart-Longnetwerk Utrecht - 4034</v>
      </c>
    </row>
    <row r="74" spans="1:4" ht="15" x14ac:dyDescent="0.25">
      <c r="A74" t="str">
        <f t="shared" si="3"/>
        <v>Doktersassistente</v>
      </c>
      <c r="B74" t="str">
        <f t="shared" si="4"/>
        <v>HIS implementatie - 4001</v>
      </c>
      <c r="C74" s="30">
        <v>57.75</v>
      </c>
      <c r="D74" t="str">
        <f t="shared" si="5"/>
        <v>DoktersassistenteHIS implementatie - 4001</v>
      </c>
    </row>
    <row r="75" spans="1:4" ht="15" x14ac:dyDescent="0.25">
      <c r="A75" t="str">
        <f t="shared" si="3"/>
        <v>Doktersassistente</v>
      </c>
      <c r="B75" t="str">
        <f t="shared" si="4"/>
        <v>IDS Apotheker behandelaar-Huisartsen, Vleuten - 4084</v>
      </c>
      <c r="C75" s="30">
        <v>57.75</v>
      </c>
      <c r="D75" t="str">
        <f t="shared" si="5"/>
        <v>DoktersassistenteIDS Apotheker behandelaar-Huisartsen, Vleuten - 4084</v>
      </c>
    </row>
    <row r="76" spans="1:4" ht="15" x14ac:dyDescent="0.25">
      <c r="A76" t="str">
        <f t="shared" si="3"/>
        <v>Doktersassistente</v>
      </c>
      <c r="B76" t="str">
        <f t="shared" si="4"/>
        <v>IDS Apotheker-Huisartsen, Montfoort/Linschoten - 4094</v>
      </c>
      <c r="C76" s="30">
        <v>57.75</v>
      </c>
      <c r="D76" t="str">
        <f t="shared" si="5"/>
        <v>DoktersassistenteIDS Apotheker-Huisartsen, Montfoort/Linschoten - 4094</v>
      </c>
    </row>
    <row r="77" spans="1:4" ht="15" x14ac:dyDescent="0.25">
      <c r="A77" t="str">
        <f t="shared" si="3"/>
        <v>Doktersassistente</v>
      </c>
      <c r="B77" t="str">
        <f t="shared" si="4"/>
        <v>IZA Utrechtse Fabriek voor Zorgvernieuwing - 2601</v>
      </c>
      <c r="C77" s="30">
        <v>90</v>
      </c>
      <c r="D77" t="str">
        <f t="shared" si="5"/>
        <v>DoktersassistenteIZA Utrechtse Fabriek voor Zorgvernieuwing - 2601</v>
      </c>
    </row>
    <row r="78" spans="1:4" ht="15" x14ac:dyDescent="0.25">
      <c r="A78" t="str">
        <f t="shared" si="3"/>
        <v>Doktersassistente</v>
      </c>
      <c r="B78" t="str">
        <f t="shared" si="4"/>
        <v>IZA Netwerk Mentaal Gezond Midden-Nederland - 2602</v>
      </c>
      <c r="C78" s="30">
        <v>57.75</v>
      </c>
      <c r="D78" t="str">
        <f t="shared" si="5"/>
        <v>DoktersassistenteIZA Netwerk Mentaal Gezond Midden-Nederland - 2602</v>
      </c>
    </row>
    <row r="79" spans="1:4" ht="15" x14ac:dyDescent="0.25">
      <c r="A79" t="str">
        <f t="shared" si="3"/>
        <v>Doktersassistente</v>
      </c>
      <c r="B79" t="str">
        <f t="shared" si="4"/>
        <v xml:space="preserve">IZA Palliatieve zorg in Midden-Nederland - 2603 </v>
      </c>
      <c r="C79" s="30">
        <v>57.75</v>
      </c>
      <c r="D79" t="str">
        <f t="shared" si="5"/>
        <v xml:space="preserve">DoktersassistenteIZA Palliatieve zorg in Midden-Nederland - 2603 </v>
      </c>
    </row>
    <row r="80" spans="1:4" ht="15" x14ac:dyDescent="0.25">
      <c r="A80" t="str">
        <f t="shared" si="3"/>
        <v>Doktersassistente</v>
      </c>
      <c r="B80" t="str">
        <f t="shared" si="4"/>
        <v xml:space="preserve">IZA Kortdurend verblijf Utrecht - 2604 </v>
      </c>
      <c r="C80" s="30">
        <v>57.75</v>
      </c>
      <c r="D80" t="str">
        <f t="shared" si="5"/>
        <v xml:space="preserve">DoktersassistenteIZA Kortdurend verblijf Utrecht - 2604 </v>
      </c>
    </row>
    <row r="81" spans="1:4" ht="15" x14ac:dyDescent="0.25">
      <c r="A81" t="str">
        <f t="shared" si="3"/>
        <v>Doktersassistente</v>
      </c>
      <c r="B81" t="str">
        <f t="shared" si="4"/>
        <v>IZA Digitalisering en Databeschikbaarheid - 2605</v>
      </c>
      <c r="C81" s="30">
        <v>57.75</v>
      </c>
      <c r="D81" t="str">
        <f t="shared" si="5"/>
        <v>DoktersassistenteIZA Digitalisering en Databeschikbaarheid - 2605</v>
      </c>
    </row>
    <row r="82" spans="1:4" ht="15" x14ac:dyDescent="0.25">
      <c r="A82" t="str">
        <f t="shared" si="3"/>
        <v>Doktersassistente</v>
      </c>
      <c r="B82" t="str">
        <f t="shared" si="4"/>
        <v>MTVP - 4015</v>
      </c>
      <c r="C82" s="30">
        <v>57.75</v>
      </c>
      <c r="D82" t="str">
        <f t="shared" si="5"/>
        <v>DoktersassistenteMTVP - 4015</v>
      </c>
    </row>
    <row r="83" spans="1:4" ht="15" x14ac:dyDescent="0.25">
      <c r="A83" t="str">
        <f t="shared" si="3"/>
        <v>Doktersassistente</v>
      </c>
      <c r="B83" t="str">
        <f t="shared" si="4"/>
        <v>NUGroen II - 4036</v>
      </c>
      <c r="C83" s="30">
        <v>57.75</v>
      </c>
      <c r="D83" t="str">
        <f t="shared" si="5"/>
        <v>DoktersassistenteNUGroen II - 4036</v>
      </c>
    </row>
    <row r="84" spans="1:4" ht="15" x14ac:dyDescent="0.25">
      <c r="A84" t="str">
        <f t="shared" si="3"/>
        <v>Doktersassistente</v>
      </c>
      <c r="B84" t="str">
        <f t="shared" si="4"/>
        <v>Oncologie - 4019</v>
      </c>
      <c r="C84" s="30">
        <v>57.75</v>
      </c>
      <c r="D84" t="str">
        <f t="shared" si="5"/>
        <v>DoktersassistenteOncologie - 4019</v>
      </c>
    </row>
    <row r="85" spans="1:4" ht="15" x14ac:dyDescent="0.25">
      <c r="A85" t="str">
        <f t="shared" si="3"/>
        <v>Doktersassistente</v>
      </c>
      <c r="B85" t="str">
        <f t="shared" si="4"/>
        <v>Persoonsgerichte zorg - 4022</v>
      </c>
      <c r="C85" s="30">
        <v>57.75</v>
      </c>
      <c r="D85" t="str">
        <f t="shared" si="5"/>
        <v>DoktersassistentePersoonsgerichte zorg - 4022</v>
      </c>
    </row>
    <row r="86" spans="1:4" ht="15" x14ac:dyDescent="0.25">
      <c r="A86" t="str">
        <f t="shared" si="3"/>
        <v>Doktersassistente</v>
      </c>
      <c r="B86" t="str">
        <f t="shared" si="4"/>
        <v>Programma ouderen - 2400</v>
      </c>
      <c r="C86" s="30">
        <v>57.75</v>
      </c>
      <c r="D86" t="str">
        <f t="shared" si="5"/>
        <v>DoktersassistenteProgramma ouderen - 2400</v>
      </c>
    </row>
    <row r="87" spans="1:4" ht="15" x14ac:dyDescent="0.25">
      <c r="A87" t="str">
        <f t="shared" si="3"/>
        <v>Doktersassistente</v>
      </c>
      <c r="B87" t="str">
        <f t="shared" si="4"/>
        <v>Project artrose - 4016</v>
      </c>
      <c r="C87" s="30">
        <v>57.75</v>
      </c>
      <c r="D87" t="str">
        <f t="shared" si="5"/>
        <v>DoktersassistenteProject artrose - 4016</v>
      </c>
    </row>
    <row r="88" spans="1:4" ht="15" x14ac:dyDescent="0.25">
      <c r="A88" t="str">
        <f t="shared" si="3"/>
        <v>Doktersassistente</v>
      </c>
      <c r="B88" t="str">
        <f t="shared" si="4"/>
        <v>Project GLI - 4025</v>
      </c>
      <c r="C88" s="30">
        <v>57.75</v>
      </c>
      <c r="D88" t="str">
        <f t="shared" si="5"/>
        <v>DoktersassistenteProject GLI - 4025</v>
      </c>
    </row>
    <row r="89" spans="1:4" ht="15" x14ac:dyDescent="0.25">
      <c r="A89" t="str">
        <f t="shared" si="3"/>
        <v>Doktersassistente</v>
      </c>
      <c r="B89" t="str">
        <f t="shared" si="4"/>
        <v>Project ICT - 1450</v>
      </c>
      <c r="C89" s="30">
        <v>57.75</v>
      </c>
      <c r="D89" t="str">
        <f t="shared" si="5"/>
        <v>DoktersassistenteProject ICT - 1450</v>
      </c>
    </row>
    <row r="90" spans="1:4" ht="15" x14ac:dyDescent="0.25">
      <c r="A90" t="str">
        <f t="shared" si="3"/>
        <v>Doktersassistente</v>
      </c>
      <c r="B90" t="str">
        <f t="shared" si="4"/>
        <v>Thuismonitoring in chronische zorg (digitalisering) - 4040</v>
      </c>
      <c r="C90" s="30">
        <v>57.75</v>
      </c>
      <c r="D90" t="str">
        <f t="shared" si="5"/>
        <v>DoktersassistenteThuismonitoring in chronische zorg (digitalisering) - 4040</v>
      </c>
    </row>
    <row r="91" spans="1:4" ht="15" x14ac:dyDescent="0.25">
      <c r="A91" t="str">
        <f t="shared" si="3"/>
        <v>Doktersassistente</v>
      </c>
      <c r="B91" t="str">
        <f t="shared" si="4"/>
        <v>Valrisicobeoordeling (innovatie) - 4041</v>
      </c>
      <c r="C91" s="30">
        <v>57.75</v>
      </c>
      <c r="D91" t="str">
        <f t="shared" si="5"/>
        <v>DoktersassistenteValrisicobeoordeling (innovatie) - 4041</v>
      </c>
    </row>
    <row r="92" spans="1:4" ht="15" x14ac:dyDescent="0.25">
      <c r="A92" t="str">
        <f t="shared" si="3"/>
        <v>Doktersassistente</v>
      </c>
      <c r="B92" t="str">
        <f t="shared" si="4"/>
        <v>Zelftriage en patiëntflowmanagement (digitalisering) - 4038</v>
      </c>
      <c r="C92" s="30">
        <v>57.75</v>
      </c>
      <c r="D92" t="str">
        <f t="shared" si="5"/>
        <v>DoktersassistenteZelftriage en patiëntflowmanagement (digitalisering) - 4038</v>
      </c>
    </row>
    <row r="93" spans="1:4" ht="15" x14ac:dyDescent="0.25">
      <c r="A93" t="str">
        <f t="shared" si="3"/>
        <v>Doktersassistente</v>
      </c>
      <c r="B93" t="str">
        <f t="shared" si="4"/>
        <v>Zorginnovatie slimme telefonie (innovatie) - 4039</v>
      </c>
      <c r="C93" s="30">
        <v>57.75</v>
      </c>
      <c r="D93" t="str">
        <f t="shared" si="5"/>
        <v>DoktersassistenteZorginnovatie slimme telefonie (innovatie) - 4039</v>
      </c>
    </row>
    <row r="94" spans="1:4" ht="15" x14ac:dyDescent="0.25">
      <c r="A94" t="str">
        <f t="shared" si="3"/>
        <v>Doktersassistente</v>
      </c>
      <c r="B94" t="str">
        <f t="shared" si="4"/>
        <v>Overig</v>
      </c>
      <c r="C94" s="30">
        <v>57.75</v>
      </c>
      <c r="D94" t="str">
        <f t="shared" si="5"/>
        <v>DoktersassistenteOverig</v>
      </c>
    </row>
    <row r="95" spans="1:4" ht="15" x14ac:dyDescent="0.25">
      <c r="A95" t="str">
        <f t="shared" si="3"/>
        <v>Ergotherapeut</v>
      </c>
      <c r="B95" t="str">
        <f t="shared" si="4"/>
        <v>Atriumfibrilleren (CVRM Ketenzorg) - 2350</v>
      </c>
      <c r="C95" s="30">
        <v>73.5</v>
      </c>
      <c r="D95" t="str">
        <f t="shared" si="5"/>
        <v>ErgotherapeutAtriumfibrilleren (CVRM Ketenzorg) - 2350</v>
      </c>
    </row>
    <row r="96" spans="1:4" ht="15" x14ac:dyDescent="0.25">
      <c r="A96" t="str">
        <f t="shared" si="3"/>
        <v>Ergotherapeut</v>
      </c>
      <c r="B96" t="str">
        <f t="shared" si="4"/>
        <v>AWMNL (innovatie) - 4035</v>
      </c>
      <c r="C96" s="30">
        <v>73.5</v>
      </c>
      <c r="D96" t="str">
        <f t="shared" si="5"/>
        <v>ErgotherapeutAWMNL (innovatie) - 4035</v>
      </c>
    </row>
    <row r="97" spans="1:4" ht="15" x14ac:dyDescent="0.25">
      <c r="A97" t="str">
        <f t="shared" si="3"/>
        <v>Ergotherapeut</v>
      </c>
      <c r="B97" t="str">
        <f t="shared" si="4"/>
        <v>Continuïteit huisartsen - 4029</v>
      </c>
      <c r="C97" s="30">
        <v>73.5</v>
      </c>
      <c r="D97" t="str">
        <f t="shared" si="5"/>
        <v>ErgotherapeutContinuïteit huisartsen - 4029</v>
      </c>
    </row>
    <row r="98" spans="1:4" ht="15" x14ac:dyDescent="0.25">
      <c r="A98" t="str">
        <f t="shared" si="3"/>
        <v>Ergotherapeut</v>
      </c>
      <c r="B98" t="str">
        <f t="shared" si="4"/>
        <v>COPD - 2200</v>
      </c>
      <c r="C98" s="30">
        <v>73.5</v>
      </c>
      <c r="D98" t="str">
        <f t="shared" si="5"/>
        <v>ErgotherapeutCOPD - 2200</v>
      </c>
    </row>
    <row r="99" spans="1:4" ht="15" x14ac:dyDescent="0.25">
      <c r="A99" t="str">
        <f t="shared" si="3"/>
        <v>Ergotherapeut</v>
      </c>
      <c r="B99" t="str">
        <f t="shared" si="4"/>
        <v>CVRM - 2300</v>
      </c>
      <c r="C99" s="30">
        <v>73.5</v>
      </c>
      <c r="D99" t="str">
        <f t="shared" si="5"/>
        <v>ErgotherapeutCVRM - 2300</v>
      </c>
    </row>
    <row r="100" spans="1:4" ht="15" x14ac:dyDescent="0.25">
      <c r="A100" t="str">
        <f t="shared" si="3"/>
        <v>Ergotherapeut</v>
      </c>
      <c r="B100" t="str">
        <f t="shared" si="4"/>
        <v>Diabetes - 2100</v>
      </c>
      <c r="C100" s="30">
        <v>73.5</v>
      </c>
      <c r="D100" t="str">
        <f t="shared" si="5"/>
        <v>ErgotherapeutDiabetes - 2100</v>
      </c>
    </row>
    <row r="101" spans="1:4" ht="15" x14ac:dyDescent="0.25">
      <c r="A101" t="str">
        <f t="shared" si="3"/>
        <v>Ergotherapeut</v>
      </c>
      <c r="B101" t="str">
        <f t="shared" si="4"/>
        <v>Geriatrisch spreekuur - 4010</v>
      </c>
      <c r="C101" s="30">
        <v>73.5</v>
      </c>
      <c r="D101" t="str">
        <f t="shared" si="5"/>
        <v>ErgotherapeutGeriatrisch spreekuur - 4010</v>
      </c>
    </row>
    <row r="102" spans="1:4" ht="15" x14ac:dyDescent="0.25">
      <c r="A102" t="str">
        <f t="shared" si="3"/>
        <v>Ergotherapeut</v>
      </c>
      <c r="B102" t="str">
        <f t="shared" si="4"/>
        <v>GGZ - 1604</v>
      </c>
      <c r="C102" s="30">
        <v>73.5</v>
      </c>
      <c r="D102" t="str">
        <f t="shared" si="5"/>
        <v>ErgotherapeutGGZ - 1604</v>
      </c>
    </row>
    <row r="103" spans="1:4" ht="15" x14ac:dyDescent="0.25">
      <c r="A103" t="str">
        <f t="shared" si="3"/>
        <v>Ergotherapeut</v>
      </c>
      <c r="B103" t="str">
        <f t="shared" si="4"/>
        <v>Hechte wijkverbanden ZonMW - 4033</v>
      </c>
      <c r="C103" s="30">
        <v>90</v>
      </c>
      <c r="D103" t="str">
        <f t="shared" si="5"/>
        <v>ErgotherapeutHechte wijkverbanden ZonMW - 4033</v>
      </c>
    </row>
    <row r="104" spans="1:4" ht="15" x14ac:dyDescent="0.25">
      <c r="A104" t="str">
        <f t="shared" si="3"/>
        <v>Ergotherapeut</v>
      </c>
      <c r="B104" t="str">
        <f t="shared" si="4"/>
        <v>Hart-Longnetwerk Utrecht - 4034</v>
      </c>
      <c r="C104" s="30">
        <v>73.5</v>
      </c>
      <c r="D104" t="str">
        <f t="shared" si="5"/>
        <v>ErgotherapeutHart-Longnetwerk Utrecht - 4034</v>
      </c>
    </row>
    <row r="105" spans="1:4" ht="15" x14ac:dyDescent="0.25">
      <c r="A105" t="str">
        <f t="shared" si="3"/>
        <v>Ergotherapeut</v>
      </c>
      <c r="B105" t="str">
        <f t="shared" si="4"/>
        <v>HIS implementatie - 4001</v>
      </c>
      <c r="C105" s="30">
        <v>73.5</v>
      </c>
      <c r="D105" t="str">
        <f t="shared" si="5"/>
        <v>ErgotherapeutHIS implementatie - 4001</v>
      </c>
    </row>
    <row r="106" spans="1:4" ht="15" x14ac:dyDescent="0.25">
      <c r="A106" t="str">
        <f t="shared" si="3"/>
        <v>Ergotherapeut</v>
      </c>
      <c r="B106" t="str">
        <f t="shared" si="4"/>
        <v>IDS Apotheker behandelaar-Huisartsen, Vleuten - 4084</v>
      </c>
      <c r="C106" s="30">
        <v>73.5</v>
      </c>
      <c r="D106" t="str">
        <f t="shared" si="5"/>
        <v>ErgotherapeutIDS Apotheker behandelaar-Huisartsen, Vleuten - 4084</v>
      </c>
    </row>
    <row r="107" spans="1:4" ht="15" x14ac:dyDescent="0.25">
      <c r="A107" t="str">
        <f t="shared" si="3"/>
        <v>Ergotherapeut</v>
      </c>
      <c r="B107" t="str">
        <f t="shared" si="4"/>
        <v>IDS Apotheker-Huisartsen, Montfoort/Linschoten - 4094</v>
      </c>
      <c r="C107" s="30">
        <v>73.5</v>
      </c>
      <c r="D107" t="str">
        <f t="shared" si="5"/>
        <v>ErgotherapeutIDS Apotheker-Huisartsen, Montfoort/Linschoten - 4094</v>
      </c>
    </row>
    <row r="108" spans="1:4" ht="15" x14ac:dyDescent="0.25">
      <c r="A108" t="str">
        <f t="shared" si="3"/>
        <v>Ergotherapeut</v>
      </c>
      <c r="B108" t="str">
        <f t="shared" si="4"/>
        <v>IZA Utrechtse Fabriek voor Zorgvernieuwing - 2601</v>
      </c>
      <c r="C108" s="30">
        <v>109</v>
      </c>
      <c r="D108" t="str">
        <f t="shared" si="5"/>
        <v>ErgotherapeutIZA Utrechtse Fabriek voor Zorgvernieuwing - 2601</v>
      </c>
    </row>
    <row r="109" spans="1:4" ht="15" x14ac:dyDescent="0.25">
      <c r="A109" t="str">
        <f t="shared" si="3"/>
        <v>Ergotherapeut</v>
      </c>
      <c r="B109" t="str">
        <f t="shared" si="4"/>
        <v>IZA Netwerk Mentaal Gezond Midden-Nederland - 2602</v>
      </c>
      <c r="C109" s="30">
        <v>73.5</v>
      </c>
      <c r="D109" t="str">
        <f t="shared" si="5"/>
        <v>ErgotherapeutIZA Netwerk Mentaal Gezond Midden-Nederland - 2602</v>
      </c>
    </row>
    <row r="110" spans="1:4" ht="15" x14ac:dyDescent="0.25">
      <c r="A110" t="str">
        <f t="shared" si="3"/>
        <v>Ergotherapeut</v>
      </c>
      <c r="B110" t="str">
        <f t="shared" si="4"/>
        <v xml:space="preserve">IZA Palliatieve zorg in Midden-Nederland - 2603 </v>
      </c>
      <c r="C110" s="30">
        <v>73.5</v>
      </c>
      <c r="D110" t="str">
        <f t="shared" si="5"/>
        <v xml:space="preserve">ErgotherapeutIZA Palliatieve zorg in Midden-Nederland - 2603 </v>
      </c>
    </row>
    <row r="111" spans="1:4" ht="15" x14ac:dyDescent="0.25">
      <c r="A111" t="str">
        <f t="shared" si="3"/>
        <v>Ergotherapeut</v>
      </c>
      <c r="B111" t="str">
        <f t="shared" si="4"/>
        <v xml:space="preserve">IZA Kortdurend verblijf Utrecht - 2604 </v>
      </c>
      <c r="C111" s="30">
        <v>73.5</v>
      </c>
      <c r="D111" t="str">
        <f t="shared" si="5"/>
        <v xml:space="preserve">ErgotherapeutIZA Kortdurend verblijf Utrecht - 2604 </v>
      </c>
    </row>
    <row r="112" spans="1:4" ht="15" x14ac:dyDescent="0.25">
      <c r="A112" t="str">
        <f t="shared" si="3"/>
        <v>Ergotherapeut</v>
      </c>
      <c r="B112" t="str">
        <f t="shared" si="4"/>
        <v>IZA Digitalisering en Databeschikbaarheid - 2605</v>
      </c>
      <c r="C112" s="30">
        <v>73.5</v>
      </c>
      <c r="D112" t="str">
        <f t="shared" si="5"/>
        <v>ErgotherapeutIZA Digitalisering en Databeschikbaarheid - 2605</v>
      </c>
    </row>
    <row r="113" spans="1:4" ht="15" x14ac:dyDescent="0.25">
      <c r="A113" t="str">
        <f t="shared" si="3"/>
        <v>Ergotherapeut</v>
      </c>
      <c r="B113" t="str">
        <f t="shared" si="4"/>
        <v>MTVP - 4015</v>
      </c>
      <c r="C113" s="30">
        <v>73.5</v>
      </c>
      <c r="D113" t="str">
        <f t="shared" si="5"/>
        <v>ErgotherapeutMTVP - 4015</v>
      </c>
    </row>
    <row r="114" spans="1:4" ht="15" x14ac:dyDescent="0.25">
      <c r="A114" t="str">
        <f t="shared" si="3"/>
        <v>Ergotherapeut</v>
      </c>
      <c r="B114" t="str">
        <f t="shared" si="4"/>
        <v>NUGroen II - 4036</v>
      </c>
      <c r="C114" s="30">
        <v>73.5</v>
      </c>
      <c r="D114" t="str">
        <f t="shared" si="5"/>
        <v>ErgotherapeutNUGroen II - 4036</v>
      </c>
    </row>
    <row r="115" spans="1:4" ht="15" x14ac:dyDescent="0.25">
      <c r="A115" t="str">
        <f t="shared" si="3"/>
        <v>Ergotherapeut</v>
      </c>
      <c r="B115" t="str">
        <f t="shared" si="4"/>
        <v>Oncologie - 4019</v>
      </c>
      <c r="C115" s="30">
        <v>73.5</v>
      </c>
      <c r="D115" t="str">
        <f t="shared" si="5"/>
        <v>ErgotherapeutOncologie - 4019</v>
      </c>
    </row>
    <row r="116" spans="1:4" ht="15" x14ac:dyDescent="0.25">
      <c r="A116" t="str">
        <f t="shared" si="3"/>
        <v>Ergotherapeut</v>
      </c>
      <c r="B116" t="str">
        <f t="shared" si="4"/>
        <v>Persoonsgerichte zorg - 4022</v>
      </c>
      <c r="C116" s="30">
        <v>73.5</v>
      </c>
      <c r="D116" t="str">
        <f t="shared" si="5"/>
        <v>ErgotherapeutPersoonsgerichte zorg - 4022</v>
      </c>
    </row>
    <row r="117" spans="1:4" ht="15" x14ac:dyDescent="0.25">
      <c r="A117" t="str">
        <f t="shared" si="3"/>
        <v>Ergotherapeut</v>
      </c>
      <c r="B117" t="str">
        <f t="shared" si="4"/>
        <v>Programma ouderen - 2400</v>
      </c>
      <c r="C117" s="30">
        <v>73.5</v>
      </c>
      <c r="D117" t="str">
        <f t="shared" si="5"/>
        <v>ErgotherapeutProgramma ouderen - 2400</v>
      </c>
    </row>
    <row r="118" spans="1:4" ht="15" x14ac:dyDescent="0.25">
      <c r="A118" t="str">
        <f t="shared" si="3"/>
        <v>Ergotherapeut</v>
      </c>
      <c r="B118" t="str">
        <f t="shared" si="4"/>
        <v>Project artrose - 4016</v>
      </c>
      <c r="C118" s="30">
        <v>73.5</v>
      </c>
      <c r="D118" t="str">
        <f t="shared" si="5"/>
        <v>ErgotherapeutProject artrose - 4016</v>
      </c>
    </row>
    <row r="119" spans="1:4" ht="15" x14ac:dyDescent="0.25">
      <c r="A119" t="str">
        <f t="shared" si="3"/>
        <v>Ergotherapeut</v>
      </c>
      <c r="B119" t="str">
        <f t="shared" si="4"/>
        <v>Project GLI - 4025</v>
      </c>
      <c r="C119" s="30">
        <v>73.5</v>
      </c>
      <c r="D119" t="str">
        <f t="shared" si="5"/>
        <v>ErgotherapeutProject GLI - 4025</v>
      </c>
    </row>
    <row r="120" spans="1:4" ht="15" x14ac:dyDescent="0.25">
      <c r="A120" t="str">
        <f t="shared" si="3"/>
        <v>Ergotherapeut</v>
      </c>
      <c r="B120" t="str">
        <f t="shared" si="4"/>
        <v>Project ICT - 1450</v>
      </c>
      <c r="C120" s="30">
        <v>73.5</v>
      </c>
      <c r="D120" t="str">
        <f t="shared" si="5"/>
        <v>ErgotherapeutProject ICT - 1450</v>
      </c>
    </row>
    <row r="121" spans="1:4" ht="15" x14ac:dyDescent="0.25">
      <c r="A121" t="str">
        <f t="shared" si="3"/>
        <v>Ergotherapeut</v>
      </c>
      <c r="B121" t="str">
        <f t="shared" si="4"/>
        <v>Thuismonitoring in chronische zorg (digitalisering) - 4040</v>
      </c>
      <c r="C121" s="30">
        <v>73.5</v>
      </c>
      <c r="D121" t="str">
        <f t="shared" si="5"/>
        <v>ErgotherapeutThuismonitoring in chronische zorg (digitalisering) - 4040</v>
      </c>
    </row>
    <row r="122" spans="1:4" ht="15" x14ac:dyDescent="0.25">
      <c r="A122" t="str">
        <f t="shared" si="3"/>
        <v>Ergotherapeut</v>
      </c>
      <c r="B122" t="str">
        <f t="shared" si="4"/>
        <v>Valrisicobeoordeling (innovatie) - 4041</v>
      </c>
      <c r="C122" s="30">
        <v>73.5</v>
      </c>
      <c r="D122" t="str">
        <f t="shared" si="5"/>
        <v>ErgotherapeutValrisicobeoordeling (innovatie) - 4041</v>
      </c>
    </row>
    <row r="123" spans="1:4" ht="15" x14ac:dyDescent="0.25">
      <c r="A123" t="str">
        <f t="shared" si="3"/>
        <v>Ergotherapeut</v>
      </c>
      <c r="B123" t="str">
        <f t="shared" si="4"/>
        <v>Zelftriage en patiëntflowmanagement (digitalisering) - 4038</v>
      </c>
      <c r="C123" s="30">
        <v>73.5</v>
      </c>
      <c r="D123" t="str">
        <f t="shared" si="5"/>
        <v>ErgotherapeutZelftriage en patiëntflowmanagement (digitalisering) - 4038</v>
      </c>
    </row>
    <row r="124" spans="1:4" ht="15" x14ac:dyDescent="0.25">
      <c r="A124" t="str">
        <f t="shared" si="3"/>
        <v>Ergotherapeut</v>
      </c>
      <c r="B124" t="str">
        <f t="shared" si="4"/>
        <v>Zorginnovatie slimme telefonie (innovatie) - 4039</v>
      </c>
      <c r="C124" s="30">
        <v>73.5</v>
      </c>
      <c r="D124" t="str">
        <f t="shared" si="5"/>
        <v>ErgotherapeutZorginnovatie slimme telefonie (innovatie) - 4039</v>
      </c>
    </row>
    <row r="125" spans="1:4" ht="15" x14ac:dyDescent="0.25">
      <c r="A125" t="str">
        <f t="shared" si="3"/>
        <v>Ergotherapeut</v>
      </c>
      <c r="B125" t="str">
        <f t="shared" si="4"/>
        <v>Overig</v>
      </c>
      <c r="C125" s="30">
        <v>73.5</v>
      </c>
      <c r="D125" t="str">
        <f t="shared" si="5"/>
        <v>ErgotherapeutOverig</v>
      </c>
    </row>
    <row r="126" spans="1:4" ht="15" x14ac:dyDescent="0.25">
      <c r="A126" t="str">
        <f t="shared" si="3"/>
        <v>Fysiotherapeut</v>
      </c>
      <c r="B126" t="str">
        <f t="shared" si="4"/>
        <v>Atriumfibrilleren (CVRM Ketenzorg) - 2350</v>
      </c>
      <c r="C126" s="30">
        <v>73.5</v>
      </c>
      <c r="D126" t="str">
        <f t="shared" si="5"/>
        <v>FysiotherapeutAtriumfibrilleren (CVRM Ketenzorg) - 2350</v>
      </c>
    </row>
    <row r="127" spans="1:4" ht="15" x14ac:dyDescent="0.25">
      <c r="A127" t="str">
        <f t="shared" si="3"/>
        <v>Fysiotherapeut</v>
      </c>
      <c r="B127" t="str">
        <f t="shared" si="4"/>
        <v>AWMNL (innovatie) - 4035</v>
      </c>
      <c r="C127" s="30">
        <v>73.5</v>
      </c>
      <c r="D127" t="str">
        <f t="shared" si="5"/>
        <v>FysiotherapeutAWMNL (innovatie) - 4035</v>
      </c>
    </row>
    <row r="128" spans="1:4" ht="15" x14ac:dyDescent="0.25">
      <c r="A128" t="str">
        <f t="shared" si="3"/>
        <v>Fysiotherapeut</v>
      </c>
      <c r="B128" t="str">
        <f t="shared" si="4"/>
        <v>Continuïteit huisartsen - 4029</v>
      </c>
      <c r="C128" s="30">
        <v>73.5</v>
      </c>
      <c r="D128" t="str">
        <f t="shared" si="5"/>
        <v>FysiotherapeutContinuïteit huisartsen - 4029</v>
      </c>
    </row>
    <row r="129" spans="1:4" ht="15" x14ac:dyDescent="0.25">
      <c r="A129" t="str">
        <f t="shared" si="3"/>
        <v>Fysiotherapeut</v>
      </c>
      <c r="B129" t="str">
        <f t="shared" si="4"/>
        <v>COPD - 2200</v>
      </c>
      <c r="C129" s="30">
        <v>73.5</v>
      </c>
      <c r="D129" t="str">
        <f t="shared" si="5"/>
        <v>FysiotherapeutCOPD - 2200</v>
      </c>
    </row>
    <row r="130" spans="1:4" ht="15" x14ac:dyDescent="0.25">
      <c r="A130" t="str">
        <f t="shared" ref="A130:A193" si="6">INDEX($E$2:$E$15,INT((ROW()-2)/COUNTA($G$2:$G$33))+1)</f>
        <v>Fysiotherapeut</v>
      </c>
      <c r="B130" t="str">
        <f t="shared" ref="B130:B193" si="7">INDEX($G$2:$G$33,MOD(ROW()-2,COUNTA($G$2:$G$33))+1)</f>
        <v>CVRM - 2300</v>
      </c>
      <c r="C130" s="30">
        <v>73.5</v>
      </c>
      <c r="D130" t="str">
        <f t="shared" si="5"/>
        <v>FysiotherapeutCVRM - 2300</v>
      </c>
    </row>
    <row r="131" spans="1:4" ht="15" x14ac:dyDescent="0.25">
      <c r="A131" t="str">
        <f t="shared" si="6"/>
        <v>Fysiotherapeut</v>
      </c>
      <c r="B131" t="str">
        <f t="shared" si="7"/>
        <v>Diabetes - 2100</v>
      </c>
      <c r="C131" s="30">
        <v>73.5</v>
      </c>
      <c r="D131" t="str">
        <f t="shared" ref="D131:D194" si="8">A131&amp;B131</f>
        <v>FysiotherapeutDiabetes - 2100</v>
      </c>
    </row>
    <row r="132" spans="1:4" ht="15" x14ac:dyDescent="0.25">
      <c r="A132" t="str">
        <f t="shared" si="6"/>
        <v>Fysiotherapeut</v>
      </c>
      <c r="B132" t="str">
        <f t="shared" si="7"/>
        <v>Geriatrisch spreekuur - 4010</v>
      </c>
      <c r="C132" s="30">
        <v>73.5</v>
      </c>
      <c r="D132" t="str">
        <f t="shared" si="8"/>
        <v>FysiotherapeutGeriatrisch spreekuur - 4010</v>
      </c>
    </row>
    <row r="133" spans="1:4" ht="15" x14ac:dyDescent="0.25">
      <c r="A133" t="str">
        <f t="shared" si="6"/>
        <v>Fysiotherapeut</v>
      </c>
      <c r="B133" t="str">
        <f t="shared" si="7"/>
        <v>GGZ - 1604</v>
      </c>
      <c r="C133" s="30">
        <v>73.5</v>
      </c>
      <c r="D133" t="str">
        <f t="shared" si="8"/>
        <v>FysiotherapeutGGZ - 1604</v>
      </c>
    </row>
    <row r="134" spans="1:4" ht="15" x14ac:dyDescent="0.25">
      <c r="A134" t="str">
        <f t="shared" si="6"/>
        <v>Fysiotherapeut</v>
      </c>
      <c r="B134" t="str">
        <f t="shared" si="7"/>
        <v>Hechte wijkverbanden ZonMW - 4033</v>
      </c>
      <c r="C134" s="30">
        <v>90</v>
      </c>
      <c r="D134" t="str">
        <f t="shared" si="8"/>
        <v>FysiotherapeutHechte wijkverbanden ZonMW - 4033</v>
      </c>
    </row>
    <row r="135" spans="1:4" ht="15" x14ac:dyDescent="0.25">
      <c r="A135" t="str">
        <f t="shared" si="6"/>
        <v>Fysiotherapeut</v>
      </c>
      <c r="B135" t="str">
        <f t="shared" si="7"/>
        <v>Hart-Longnetwerk Utrecht - 4034</v>
      </c>
      <c r="C135" s="30">
        <v>73.5</v>
      </c>
      <c r="D135" t="str">
        <f t="shared" si="8"/>
        <v>FysiotherapeutHart-Longnetwerk Utrecht - 4034</v>
      </c>
    </row>
    <row r="136" spans="1:4" ht="15" x14ac:dyDescent="0.25">
      <c r="A136" t="str">
        <f t="shared" si="6"/>
        <v>Fysiotherapeut</v>
      </c>
      <c r="B136" t="str">
        <f t="shared" si="7"/>
        <v>HIS implementatie - 4001</v>
      </c>
      <c r="C136" s="30">
        <v>73.5</v>
      </c>
      <c r="D136" t="str">
        <f t="shared" si="8"/>
        <v>FysiotherapeutHIS implementatie - 4001</v>
      </c>
    </row>
    <row r="137" spans="1:4" ht="15" x14ac:dyDescent="0.25">
      <c r="A137" t="str">
        <f t="shared" si="6"/>
        <v>Fysiotherapeut</v>
      </c>
      <c r="B137" t="str">
        <f t="shared" si="7"/>
        <v>IDS Apotheker behandelaar-Huisartsen, Vleuten - 4084</v>
      </c>
      <c r="C137" s="30">
        <v>73.5</v>
      </c>
      <c r="D137" t="str">
        <f t="shared" si="8"/>
        <v>FysiotherapeutIDS Apotheker behandelaar-Huisartsen, Vleuten - 4084</v>
      </c>
    </row>
    <row r="138" spans="1:4" ht="15" x14ac:dyDescent="0.25">
      <c r="A138" t="str">
        <f t="shared" si="6"/>
        <v>Fysiotherapeut</v>
      </c>
      <c r="B138" t="str">
        <f t="shared" si="7"/>
        <v>IDS Apotheker-Huisartsen, Montfoort/Linschoten - 4094</v>
      </c>
      <c r="C138" s="30">
        <v>73.5</v>
      </c>
      <c r="D138" t="str">
        <f t="shared" si="8"/>
        <v>FysiotherapeutIDS Apotheker-Huisartsen, Montfoort/Linschoten - 4094</v>
      </c>
    </row>
    <row r="139" spans="1:4" ht="15" x14ac:dyDescent="0.25">
      <c r="A139" t="str">
        <f t="shared" si="6"/>
        <v>Fysiotherapeut</v>
      </c>
      <c r="B139" t="str">
        <f t="shared" si="7"/>
        <v>IZA Utrechtse Fabriek voor Zorgvernieuwing - 2601</v>
      </c>
      <c r="C139" s="30">
        <v>109</v>
      </c>
      <c r="D139" t="str">
        <f t="shared" si="8"/>
        <v>FysiotherapeutIZA Utrechtse Fabriek voor Zorgvernieuwing - 2601</v>
      </c>
    </row>
    <row r="140" spans="1:4" ht="15" x14ac:dyDescent="0.25">
      <c r="A140" t="str">
        <f t="shared" si="6"/>
        <v>Fysiotherapeut</v>
      </c>
      <c r="B140" t="str">
        <f t="shared" si="7"/>
        <v>IZA Netwerk Mentaal Gezond Midden-Nederland - 2602</v>
      </c>
      <c r="C140" s="30">
        <v>73.5</v>
      </c>
      <c r="D140" t="str">
        <f t="shared" si="8"/>
        <v>FysiotherapeutIZA Netwerk Mentaal Gezond Midden-Nederland - 2602</v>
      </c>
    </row>
    <row r="141" spans="1:4" ht="15" x14ac:dyDescent="0.25">
      <c r="A141" t="str">
        <f t="shared" si="6"/>
        <v>Fysiotherapeut</v>
      </c>
      <c r="B141" t="str">
        <f t="shared" si="7"/>
        <v xml:space="preserve">IZA Palliatieve zorg in Midden-Nederland - 2603 </v>
      </c>
      <c r="C141" s="30">
        <v>73.5</v>
      </c>
      <c r="D141" t="str">
        <f t="shared" si="8"/>
        <v xml:space="preserve">FysiotherapeutIZA Palliatieve zorg in Midden-Nederland - 2603 </v>
      </c>
    </row>
    <row r="142" spans="1:4" ht="15" x14ac:dyDescent="0.25">
      <c r="A142" t="str">
        <f t="shared" si="6"/>
        <v>Fysiotherapeut</v>
      </c>
      <c r="B142" t="str">
        <f t="shared" si="7"/>
        <v xml:space="preserve">IZA Kortdurend verblijf Utrecht - 2604 </v>
      </c>
      <c r="C142" s="30">
        <v>73.5</v>
      </c>
      <c r="D142" t="str">
        <f t="shared" si="8"/>
        <v xml:space="preserve">FysiotherapeutIZA Kortdurend verblijf Utrecht - 2604 </v>
      </c>
    </row>
    <row r="143" spans="1:4" ht="15" x14ac:dyDescent="0.25">
      <c r="A143" t="str">
        <f t="shared" si="6"/>
        <v>Fysiotherapeut</v>
      </c>
      <c r="B143" t="str">
        <f t="shared" si="7"/>
        <v>IZA Digitalisering en Databeschikbaarheid - 2605</v>
      </c>
      <c r="C143" s="30">
        <v>73.5</v>
      </c>
      <c r="D143" t="str">
        <f t="shared" si="8"/>
        <v>FysiotherapeutIZA Digitalisering en Databeschikbaarheid - 2605</v>
      </c>
    </row>
    <row r="144" spans="1:4" ht="15" x14ac:dyDescent="0.25">
      <c r="A144" t="str">
        <f t="shared" si="6"/>
        <v>Fysiotherapeut</v>
      </c>
      <c r="B144" t="str">
        <f t="shared" si="7"/>
        <v>MTVP - 4015</v>
      </c>
      <c r="C144" s="30">
        <v>73.5</v>
      </c>
      <c r="D144" t="str">
        <f t="shared" si="8"/>
        <v>FysiotherapeutMTVP - 4015</v>
      </c>
    </row>
    <row r="145" spans="1:4" ht="15" x14ac:dyDescent="0.25">
      <c r="A145" t="str">
        <f t="shared" si="6"/>
        <v>Fysiotherapeut</v>
      </c>
      <c r="B145" t="str">
        <f t="shared" si="7"/>
        <v>NUGroen II - 4036</v>
      </c>
      <c r="C145" s="30">
        <v>73.5</v>
      </c>
      <c r="D145" t="str">
        <f t="shared" si="8"/>
        <v>FysiotherapeutNUGroen II - 4036</v>
      </c>
    </row>
    <row r="146" spans="1:4" ht="15" x14ac:dyDescent="0.25">
      <c r="A146" t="str">
        <f t="shared" si="6"/>
        <v>Fysiotherapeut</v>
      </c>
      <c r="B146" t="str">
        <f t="shared" si="7"/>
        <v>Oncologie - 4019</v>
      </c>
      <c r="C146" s="30">
        <v>73.5</v>
      </c>
      <c r="D146" t="str">
        <f t="shared" si="8"/>
        <v>FysiotherapeutOncologie - 4019</v>
      </c>
    </row>
    <row r="147" spans="1:4" ht="15" x14ac:dyDescent="0.25">
      <c r="A147" t="str">
        <f t="shared" si="6"/>
        <v>Fysiotherapeut</v>
      </c>
      <c r="B147" t="str">
        <f t="shared" si="7"/>
        <v>Persoonsgerichte zorg - 4022</v>
      </c>
      <c r="C147" s="30">
        <v>73.5</v>
      </c>
      <c r="D147" t="str">
        <f t="shared" si="8"/>
        <v>FysiotherapeutPersoonsgerichte zorg - 4022</v>
      </c>
    </row>
    <row r="148" spans="1:4" ht="15" x14ac:dyDescent="0.25">
      <c r="A148" t="str">
        <f t="shared" si="6"/>
        <v>Fysiotherapeut</v>
      </c>
      <c r="B148" t="str">
        <f t="shared" si="7"/>
        <v>Programma ouderen - 2400</v>
      </c>
      <c r="C148" s="30">
        <v>73.5</v>
      </c>
      <c r="D148" t="str">
        <f t="shared" si="8"/>
        <v>FysiotherapeutProgramma ouderen - 2400</v>
      </c>
    </row>
    <row r="149" spans="1:4" ht="15" x14ac:dyDescent="0.25">
      <c r="A149" t="str">
        <f t="shared" si="6"/>
        <v>Fysiotherapeut</v>
      </c>
      <c r="B149" t="str">
        <f t="shared" si="7"/>
        <v>Project artrose - 4016</v>
      </c>
      <c r="C149" s="30">
        <v>73.5</v>
      </c>
      <c r="D149" t="str">
        <f t="shared" si="8"/>
        <v>FysiotherapeutProject artrose - 4016</v>
      </c>
    </row>
    <row r="150" spans="1:4" ht="15" x14ac:dyDescent="0.25">
      <c r="A150" t="str">
        <f t="shared" si="6"/>
        <v>Fysiotherapeut</v>
      </c>
      <c r="B150" t="str">
        <f t="shared" si="7"/>
        <v>Project GLI - 4025</v>
      </c>
      <c r="C150" s="30">
        <v>73.5</v>
      </c>
      <c r="D150" t="str">
        <f t="shared" si="8"/>
        <v>FysiotherapeutProject GLI - 4025</v>
      </c>
    </row>
    <row r="151" spans="1:4" ht="15" x14ac:dyDescent="0.25">
      <c r="A151" t="str">
        <f t="shared" si="6"/>
        <v>Fysiotherapeut</v>
      </c>
      <c r="B151" t="str">
        <f t="shared" si="7"/>
        <v>Project ICT - 1450</v>
      </c>
      <c r="C151" s="30">
        <v>73.5</v>
      </c>
      <c r="D151" t="str">
        <f t="shared" si="8"/>
        <v>FysiotherapeutProject ICT - 1450</v>
      </c>
    </row>
    <row r="152" spans="1:4" ht="15" x14ac:dyDescent="0.25">
      <c r="A152" t="str">
        <f t="shared" si="6"/>
        <v>Fysiotherapeut</v>
      </c>
      <c r="B152" t="str">
        <f t="shared" si="7"/>
        <v>Thuismonitoring in chronische zorg (digitalisering) - 4040</v>
      </c>
      <c r="C152" s="30">
        <v>73.5</v>
      </c>
      <c r="D152" t="str">
        <f t="shared" si="8"/>
        <v>FysiotherapeutThuismonitoring in chronische zorg (digitalisering) - 4040</v>
      </c>
    </row>
    <row r="153" spans="1:4" ht="15" x14ac:dyDescent="0.25">
      <c r="A153" t="str">
        <f t="shared" si="6"/>
        <v>Fysiotherapeut</v>
      </c>
      <c r="B153" t="str">
        <f t="shared" si="7"/>
        <v>Valrisicobeoordeling (innovatie) - 4041</v>
      </c>
      <c r="C153" s="30">
        <v>73.5</v>
      </c>
      <c r="D153" t="str">
        <f t="shared" si="8"/>
        <v>FysiotherapeutValrisicobeoordeling (innovatie) - 4041</v>
      </c>
    </row>
    <row r="154" spans="1:4" ht="15" x14ac:dyDescent="0.25">
      <c r="A154" t="str">
        <f t="shared" si="6"/>
        <v>Fysiotherapeut</v>
      </c>
      <c r="B154" t="str">
        <f t="shared" si="7"/>
        <v>Zelftriage en patiëntflowmanagement (digitalisering) - 4038</v>
      </c>
      <c r="C154" s="30">
        <v>73.5</v>
      </c>
      <c r="D154" t="str">
        <f t="shared" si="8"/>
        <v>FysiotherapeutZelftriage en patiëntflowmanagement (digitalisering) - 4038</v>
      </c>
    </row>
    <row r="155" spans="1:4" ht="15" x14ac:dyDescent="0.25">
      <c r="A155" t="str">
        <f t="shared" si="6"/>
        <v>Fysiotherapeut</v>
      </c>
      <c r="B155" t="str">
        <f t="shared" si="7"/>
        <v>Zorginnovatie slimme telefonie (innovatie) - 4039</v>
      </c>
      <c r="C155" s="30">
        <v>73.5</v>
      </c>
      <c r="D155" t="str">
        <f t="shared" si="8"/>
        <v>FysiotherapeutZorginnovatie slimme telefonie (innovatie) - 4039</v>
      </c>
    </row>
    <row r="156" spans="1:4" ht="15" x14ac:dyDescent="0.25">
      <c r="A156" t="str">
        <f t="shared" si="6"/>
        <v>Fysiotherapeut</v>
      </c>
      <c r="B156" t="str">
        <f t="shared" si="7"/>
        <v>Overig</v>
      </c>
      <c r="C156" s="30">
        <v>73.5</v>
      </c>
      <c r="D156" t="str">
        <f t="shared" si="8"/>
        <v>FysiotherapeutOverig</v>
      </c>
    </row>
    <row r="157" spans="1:4" ht="15" x14ac:dyDescent="0.25">
      <c r="A157" t="str">
        <f t="shared" si="6"/>
        <v>Huisarts</v>
      </c>
      <c r="B157" t="str">
        <f t="shared" si="7"/>
        <v>Atriumfibrilleren (CVRM Ketenzorg) - 2350</v>
      </c>
      <c r="C157" s="30">
        <v>92.05</v>
      </c>
      <c r="D157" t="str">
        <f t="shared" si="8"/>
        <v>HuisartsAtriumfibrilleren (CVRM Ketenzorg) - 2350</v>
      </c>
    </row>
    <row r="158" spans="1:4" ht="15" x14ac:dyDescent="0.25">
      <c r="A158" t="str">
        <f t="shared" si="6"/>
        <v>Huisarts</v>
      </c>
      <c r="B158" t="str">
        <f t="shared" si="7"/>
        <v>AWMNL (innovatie) - 4035</v>
      </c>
      <c r="C158" s="30">
        <v>92.05</v>
      </c>
      <c r="D158" t="str">
        <f t="shared" si="8"/>
        <v>HuisartsAWMNL (innovatie) - 4035</v>
      </c>
    </row>
    <row r="159" spans="1:4" ht="15" x14ac:dyDescent="0.25">
      <c r="A159" t="str">
        <f t="shared" si="6"/>
        <v>Huisarts</v>
      </c>
      <c r="B159" t="str">
        <f t="shared" si="7"/>
        <v>Continuïteit huisartsen - 4029</v>
      </c>
      <c r="C159" s="30">
        <v>92.05</v>
      </c>
      <c r="D159" t="str">
        <f t="shared" si="8"/>
        <v>HuisartsContinuïteit huisartsen - 4029</v>
      </c>
    </row>
    <row r="160" spans="1:4" ht="15" x14ac:dyDescent="0.25">
      <c r="A160" t="str">
        <f t="shared" si="6"/>
        <v>Huisarts</v>
      </c>
      <c r="B160" t="str">
        <f t="shared" si="7"/>
        <v>COPD - 2200</v>
      </c>
      <c r="C160" s="30">
        <v>92.05</v>
      </c>
      <c r="D160" t="str">
        <f t="shared" si="8"/>
        <v>HuisartsCOPD - 2200</v>
      </c>
    </row>
    <row r="161" spans="1:4" ht="15" x14ac:dyDescent="0.25">
      <c r="A161" t="str">
        <f t="shared" si="6"/>
        <v>Huisarts</v>
      </c>
      <c r="B161" t="str">
        <f t="shared" si="7"/>
        <v>CVRM - 2300</v>
      </c>
      <c r="C161" s="30">
        <v>92.05</v>
      </c>
      <c r="D161" t="str">
        <f t="shared" si="8"/>
        <v>HuisartsCVRM - 2300</v>
      </c>
    </row>
    <row r="162" spans="1:4" ht="15" x14ac:dyDescent="0.25">
      <c r="A162" t="str">
        <f t="shared" si="6"/>
        <v>Huisarts</v>
      </c>
      <c r="B162" t="str">
        <f t="shared" si="7"/>
        <v>Diabetes - 2100</v>
      </c>
      <c r="C162" s="30">
        <v>92.05</v>
      </c>
      <c r="D162" t="str">
        <f t="shared" si="8"/>
        <v>HuisartsDiabetes - 2100</v>
      </c>
    </row>
    <row r="163" spans="1:4" ht="15" x14ac:dyDescent="0.25">
      <c r="A163" t="str">
        <f t="shared" si="6"/>
        <v>Huisarts</v>
      </c>
      <c r="B163" t="str">
        <f t="shared" si="7"/>
        <v>Geriatrisch spreekuur - 4010</v>
      </c>
      <c r="C163" s="30">
        <v>92.05</v>
      </c>
      <c r="D163" t="str">
        <f t="shared" si="8"/>
        <v>HuisartsGeriatrisch spreekuur - 4010</v>
      </c>
    </row>
    <row r="164" spans="1:4" ht="15" x14ac:dyDescent="0.25">
      <c r="A164" t="str">
        <f t="shared" si="6"/>
        <v>Huisarts</v>
      </c>
      <c r="B164" t="str">
        <f t="shared" si="7"/>
        <v>GGZ - 1604</v>
      </c>
      <c r="C164" s="30">
        <v>92.05</v>
      </c>
      <c r="D164" t="str">
        <f t="shared" si="8"/>
        <v>HuisartsGGZ - 1604</v>
      </c>
    </row>
    <row r="165" spans="1:4" ht="15" x14ac:dyDescent="0.25">
      <c r="A165" t="str">
        <f t="shared" si="6"/>
        <v>Huisarts</v>
      </c>
      <c r="B165" t="str">
        <f t="shared" si="7"/>
        <v>Hechte wijkverbanden ZonMW - 4033</v>
      </c>
      <c r="C165" s="30">
        <v>90</v>
      </c>
      <c r="D165" t="str">
        <f t="shared" si="8"/>
        <v>HuisartsHechte wijkverbanden ZonMW - 4033</v>
      </c>
    </row>
    <row r="166" spans="1:4" ht="15" x14ac:dyDescent="0.25">
      <c r="A166" t="str">
        <f t="shared" si="6"/>
        <v>Huisarts</v>
      </c>
      <c r="B166" t="str">
        <f t="shared" si="7"/>
        <v>Hart-Longnetwerk Utrecht - 4034</v>
      </c>
      <c r="C166" s="30">
        <v>92.05</v>
      </c>
      <c r="D166" t="str">
        <f t="shared" si="8"/>
        <v>HuisartsHart-Longnetwerk Utrecht - 4034</v>
      </c>
    </row>
    <row r="167" spans="1:4" ht="15" x14ac:dyDescent="0.25">
      <c r="A167" t="str">
        <f t="shared" si="6"/>
        <v>Huisarts</v>
      </c>
      <c r="B167" t="str">
        <f t="shared" si="7"/>
        <v>HIS implementatie - 4001</v>
      </c>
      <c r="C167" s="30">
        <v>92.05</v>
      </c>
      <c r="D167" t="str">
        <f t="shared" si="8"/>
        <v>HuisartsHIS implementatie - 4001</v>
      </c>
    </row>
    <row r="168" spans="1:4" ht="15" x14ac:dyDescent="0.25">
      <c r="A168" t="str">
        <f t="shared" si="6"/>
        <v>Huisarts</v>
      </c>
      <c r="B168" t="str">
        <f t="shared" si="7"/>
        <v>IDS Apotheker behandelaar-Huisartsen, Vleuten - 4084</v>
      </c>
      <c r="C168" s="30">
        <v>92.05</v>
      </c>
      <c r="D168" t="str">
        <f t="shared" si="8"/>
        <v>HuisartsIDS Apotheker behandelaar-Huisartsen, Vleuten - 4084</v>
      </c>
    </row>
    <row r="169" spans="1:4" ht="15" x14ac:dyDescent="0.25">
      <c r="A169" t="str">
        <f t="shared" si="6"/>
        <v>Huisarts</v>
      </c>
      <c r="B169" t="str">
        <f t="shared" si="7"/>
        <v>IDS Apotheker-Huisartsen, Montfoort/Linschoten - 4094</v>
      </c>
      <c r="C169" s="30">
        <v>92.05</v>
      </c>
      <c r="D169" t="str">
        <f t="shared" si="8"/>
        <v>HuisartsIDS Apotheker-Huisartsen, Montfoort/Linschoten - 4094</v>
      </c>
    </row>
    <row r="170" spans="1:4" ht="15" x14ac:dyDescent="0.25">
      <c r="A170" s="72" t="str">
        <f t="shared" si="6"/>
        <v>Huisarts</v>
      </c>
      <c r="B170" s="72" t="str">
        <f t="shared" si="7"/>
        <v>IZA Utrechtse Fabriek voor Zorgvernieuwing - 2601</v>
      </c>
      <c r="C170" s="73">
        <v>121</v>
      </c>
      <c r="D170" t="str">
        <f t="shared" si="8"/>
        <v>HuisartsIZA Utrechtse Fabriek voor Zorgvernieuwing - 2601</v>
      </c>
    </row>
    <row r="171" spans="1:4" ht="15" x14ac:dyDescent="0.25">
      <c r="A171" t="str">
        <f t="shared" si="6"/>
        <v>Huisarts</v>
      </c>
      <c r="B171" t="str">
        <f t="shared" si="7"/>
        <v>IZA Netwerk Mentaal Gezond Midden-Nederland - 2602</v>
      </c>
      <c r="C171" s="30">
        <v>121</v>
      </c>
      <c r="D171" t="str">
        <f t="shared" si="8"/>
        <v>HuisartsIZA Netwerk Mentaal Gezond Midden-Nederland - 2602</v>
      </c>
    </row>
    <row r="172" spans="1:4" ht="15" x14ac:dyDescent="0.25">
      <c r="A172" t="str">
        <f t="shared" si="6"/>
        <v>Huisarts</v>
      </c>
      <c r="B172" t="str">
        <f t="shared" si="7"/>
        <v xml:space="preserve">IZA Palliatieve zorg in Midden-Nederland - 2603 </v>
      </c>
      <c r="C172" s="30">
        <v>92.05</v>
      </c>
      <c r="D172" t="str">
        <f t="shared" si="8"/>
        <v xml:space="preserve">HuisartsIZA Palliatieve zorg in Midden-Nederland - 2603 </v>
      </c>
    </row>
    <row r="173" spans="1:4" ht="15" x14ac:dyDescent="0.25">
      <c r="A173" t="str">
        <f t="shared" si="6"/>
        <v>Huisarts</v>
      </c>
      <c r="B173" t="str">
        <f t="shared" si="7"/>
        <v xml:space="preserve">IZA Kortdurend verblijf Utrecht - 2604 </v>
      </c>
      <c r="C173" s="30">
        <v>92.05</v>
      </c>
      <c r="D173" t="str">
        <f t="shared" si="8"/>
        <v xml:space="preserve">HuisartsIZA Kortdurend verblijf Utrecht - 2604 </v>
      </c>
    </row>
    <row r="174" spans="1:4" ht="15" x14ac:dyDescent="0.25">
      <c r="A174" t="str">
        <f t="shared" si="6"/>
        <v>Huisarts</v>
      </c>
      <c r="B174" t="str">
        <f t="shared" si="7"/>
        <v>IZA Digitalisering en Databeschikbaarheid - 2605</v>
      </c>
      <c r="C174" s="30">
        <v>161.69999999999999</v>
      </c>
      <c r="D174" t="str">
        <f t="shared" si="8"/>
        <v>HuisartsIZA Digitalisering en Databeschikbaarheid - 2605</v>
      </c>
    </row>
    <row r="175" spans="1:4" ht="15" x14ac:dyDescent="0.25">
      <c r="A175" t="str">
        <f t="shared" si="6"/>
        <v>Huisarts</v>
      </c>
      <c r="B175" t="str">
        <f t="shared" si="7"/>
        <v>MTVP - 4015</v>
      </c>
      <c r="C175" s="30">
        <v>92.05</v>
      </c>
      <c r="D175" t="str">
        <f t="shared" si="8"/>
        <v>HuisartsMTVP - 4015</v>
      </c>
    </row>
    <row r="176" spans="1:4" ht="15" x14ac:dyDescent="0.25">
      <c r="A176" t="str">
        <f t="shared" si="6"/>
        <v>Huisarts</v>
      </c>
      <c r="B176" t="str">
        <f t="shared" si="7"/>
        <v>NUGroen II - 4036</v>
      </c>
      <c r="C176" s="30">
        <v>92.05</v>
      </c>
      <c r="D176" t="str">
        <f t="shared" si="8"/>
        <v>HuisartsNUGroen II - 4036</v>
      </c>
    </row>
    <row r="177" spans="1:4" ht="15" x14ac:dyDescent="0.25">
      <c r="A177" t="str">
        <f t="shared" si="6"/>
        <v>Huisarts</v>
      </c>
      <c r="B177" t="str">
        <f t="shared" si="7"/>
        <v>Oncologie - 4019</v>
      </c>
      <c r="C177" s="30">
        <v>92.05</v>
      </c>
      <c r="D177" t="str">
        <f t="shared" si="8"/>
        <v>HuisartsOncologie - 4019</v>
      </c>
    </row>
    <row r="178" spans="1:4" ht="15" x14ac:dyDescent="0.25">
      <c r="A178" t="str">
        <f t="shared" si="6"/>
        <v>Huisarts</v>
      </c>
      <c r="B178" t="str">
        <f t="shared" si="7"/>
        <v>Persoonsgerichte zorg - 4022</v>
      </c>
      <c r="C178" s="30">
        <v>92.05</v>
      </c>
      <c r="D178" t="str">
        <f t="shared" si="8"/>
        <v>HuisartsPersoonsgerichte zorg - 4022</v>
      </c>
    </row>
    <row r="179" spans="1:4" ht="15" x14ac:dyDescent="0.25">
      <c r="A179" t="str">
        <f t="shared" si="6"/>
        <v>Huisarts</v>
      </c>
      <c r="B179" t="str">
        <f t="shared" si="7"/>
        <v>Programma ouderen - 2400</v>
      </c>
      <c r="C179" s="30">
        <v>92.05</v>
      </c>
      <c r="D179" t="str">
        <f t="shared" si="8"/>
        <v>HuisartsProgramma ouderen - 2400</v>
      </c>
    </row>
    <row r="180" spans="1:4" ht="15" x14ac:dyDescent="0.25">
      <c r="A180" t="str">
        <f t="shared" si="6"/>
        <v>Huisarts</v>
      </c>
      <c r="B180" t="str">
        <f t="shared" si="7"/>
        <v>Project artrose - 4016</v>
      </c>
      <c r="C180" s="30">
        <v>92.05</v>
      </c>
      <c r="D180" t="str">
        <f t="shared" si="8"/>
        <v>HuisartsProject artrose - 4016</v>
      </c>
    </row>
    <row r="181" spans="1:4" ht="15" x14ac:dyDescent="0.25">
      <c r="A181" t="str">
        <f t="shared" si="6"/>
        <v>Huisarts</v>
      </c>
      <c r="B181" t="str">
        <f t="shared" si="7"/>
        <v>Project GLI - 4025</v>
      </c>
      <c r="C181" s="30">
        <v>92.05</v>
      </c>
      <c r="D181" t="str">
        <f t="shared" si="8"/>
        <v>HuisartsProject GLI - 4025</v>
      </c>
    </row>
    <row r="182" spans="1:4" ht="15" x14ac:dyDescent="0.25">
      <c r="A182" t="str">
        <f t="shared" si="6"/>
        <v>Huisarts</v>
      </c>
      <c r="B182" t="str">
        <f t="shared" si="7"/>
        <v>Project ICT - 1450</v>
      </c>
      <c r="C182" s="30">
        <v>92.05</v>
      </c>
      <c r="D182" t="str">
        <f t="shared" si="8"/>
        <v>HuisartsProject ICT - 1450</v>
      </c>
    </row>
    <row r="183" spans="1:4" ht="15" x14ac:dyDescent="0.25">
      <c r="A183" t="str">
        <f t="shared" si="6"/>
        <v>Huisarts</v>
      </c>
      <c r="B183" t="str">
        <f t="shared" si="7"/>
        <v>Thuismonitoring in chronische zorg (digitalisering) - 4040</v>
      </c>
      <c r="C183" s="30">
        <v>92.05</v>
      </c>
      <c r="D183" t="str">
        <f t="shared" si="8"/>
        <v>HuisartsThuismonitoring in chronische zorg (digitalisering) - 4040</v>
      </c>
    </row>
    <row r="184" spans="1:4" ht="15" x14ac:dyDescent="0.25">
      <c r="A184" t="str">
        <f t="shared" si="6"/>
        <v>Huisarts</v>
      </c>
      <c r="B184" t="str">
        <f t="shared" si="7"/>
        <v>Valrisicobeoordeling (innovatie) - 4041</v>
      </c>
      <c r="C184" s="30">
        <v>92.05</v>
      </c>
      <c r="D184" t="str">
        <f t="shared" si="8"/>
        <v>HuisartsValrisicobeoordeling (innovatie) - 4041</v>
      </c>
    </row>
    <row r="185" spans="1:4" ht="15" x14ac:dyDescent="0.25">
      <c r="A185" t="str">
        <f t="shared" si="6"/>
        <v>Huisarts</v>
      </c>
      <c r="B185" t="str">
        <f t="shared" si="7"/>
        <v>Zelftriage en patiëntflowmanagement (digitalisering) - 4038</v>
      </c>
      <c r="C185" s="30">
        <v>92.05</v>
      </c>
      <c r="D185" t="str">
        <f t="shared" si="8"/>
        <v>HuisartsZelftriage en patiëntflowmanagement (digitalisering) - 4038</v>
      </c>
    </row>
    <row r="186" spans="1:4" ht="15" x14ac:dyDescent="0.25">
      <c r="A186" t="str">
        <f t="shared" si="6"/>
        <v>Huisarts</v>
      </c>
      <c r="B186" t="str">
        <f t="shared" si="7"/>
        <v>Zorginnovatie slimme telefonie (innovatie) - 4039</v>
      </c>
      <c r="C186" s="30">
        <v>92.05</v>
      </c>
      <c r="D186" t="str">
        <f t="shared" si="8"/>
        <v>HuisartsZorginnovatie slimme telefonie (innovatie) - 4039</v>
      </c>
    </row>
    <row r="187" spans="1:4" ht="15" x14ac:dyDescent="0.25">
      <c r="A187" t="str">
        <f t="shared" si="6"/>
        <v>Huisarts</v>
      </c>
      <c r="B187" t="str">
        <f t="shared" si="7"/>
        <v>Overig</v>
      </c>
      <c r="C187" s="30">
        <v>92.05</v>
      </c>
      <c r="D187" t="str">
        <f t="shared" si="8"/>
        <v>HuisartsOverig</v>
      </c>
    </row>
    <row r="188" spans="1:4" ht="15" x14ac:dyDescent="0.25">
      <c r="A188" t="str">
        <f t="shared" si="6"/>
        <v>Kaderhuisarts</v>
      </c>
      <c r="B188" t="str">
        <f t="shared" si="7"/>
        <v>Atriumfibrilleren (CVRM Ketenzorg) - 2350</v>
      </c>
      <c r="C188" s="30">
        <v>105</v>
      </c>
      <c r="D188" t="str">
        <f t="shared" si="8"/>
        <v>KaderhuisartsAtriumfibrilleren (CVRM Ketenzorg) - 2350</v>
      </c>
    </row>
    <row r="189" spans="1:4" ht="15" x14ac:dyDescent="0.25">
      <c r="A189" t="str">
        <f t="shared" si="6"/>
        <v>Kaderhuisarts</v>
      </c>
      <c r="B189" t="str">
        <f t="shared" si="7"/>
        <v>AWMNL (innovatie) - 4035</v>
      </c>
      <c r="C189" s="30">
        <v>105</v>
      </c>
      <c r="D189" t="str">
        <f t="shared" si="8"/>
        <v>KaderhuisartsAWMNL (innovatie) - 4035</v>
      </c>
    </row>
    <row r="190" spans="1:4" ht="15" x14ac:dyDescent="0.25">
      <c r="A190" t="str">
        <f t="shared" si="6"/>
        <v>Kaderhuisarts</v>
      </c>
      <c r="B190" t="str">
        <f t="shared" si="7"/>
        <v>Continuïteit huisartsen - 4029</v>
      </c>
      <c r="C190" s="30">
        <v>105</v>
      </c>
      <c r="D190" t="str">
        <f t="shared" si="8"/>
        <v>KaderhuisartsContinuïteit huisartsen - 4029</v>
      </c>
    </row>
    <row r="191" spans="1:4" ht="15" x14ac:dyDescent="0.25">
      <c r="A191" t="str">
        <f t="shared" si="6"/>
        <v>Kaderhuisarts</v>
      </c>
      <c r="B191" t="str">
        <f t="shared" si="7"/>
        <v>COPD - 2200</v>
      </c>
      <c r="C191" s="30">
        <v>105</v>
      </c>
      <c r="D191" t="str">
        <f t="shared" si="8"/>
        <v>KaderhuisartsCOPD - 2200</v>
      </c>
    </row>
    <row r="192" spans="1:4" ht="15" x14ac:dyDescent="0.25">
      <c r="A192" t="str">
        <f t="shared" si="6"/>
        <v>Kaderhuisarts</v>
      </c>
      <c r="B192" t="str">
        <f t="shared" si="7"/>
        <v>CVRM - 2300</v>
      </c>
      <c r="C192" s="30">
        <v>105</v>
      </c>
      <c r="D192" t="str">
        <f t="shared" si="8"/>
        <v>KaderhuisartsCVRM - 2300</v>
      </c>
    </row>
    <row r="193" spans="1:4" ht="15" x14ac:dyDescent="0.25">
      <c r="A193" t="str">
        <f t="shared" si="6"/>
        <v>Kaderhuisarts</v>
      </c>
      <c r="B193" t="str">
        <f t="shared" si="7"/>
        <v>Diabetes - 2100</v>
      </c>
      <c r="C193" s="30">
        <v>105</v>
      </c>
      <c r="D193" t="str">
        <f t="shared" si="8"/>
        <v>KaderhuisartsDiabetes - 2100</v>
      </c>
    </row>
    <row r="194" spans="1:4" ht="15" x14ac:dyDescent="0.25">
      <c r="A194" t="str">
        <f t="shared" ref="A194:A257" si="9">INDEX($E$2:$E$15,INT((ROW()-2)/COUNTA($G$2:$G$33))+1)</f>
        <v>Kaderhuisarts</v>
      </c>
      <c r="B194" t="str">
        <f t="shared" ref="B194:B257" si="10">INDEX($G$2:$G$33,MOD(ROW()-2,COUNTA($G$2:$G$33))+1)</f>
        <v>Geriatrisch spreekuur - 4010</v>
      </c>
      <c r="C194" s="30">
        <v>105</v>
      </c>
      <c r="D194" t="str">
        <f t="shared" si="8"/>
        <v>KaderhuisartsGeriatrisch spreekuur - 4010</v>
      </c>
    </row>
    <row r="195" spans="1:4" ht="15" x14ac:dyDescent="0.25">
      <c r="A195" t="str">
        <f t="shared" si="9"/>
        <v>Kaderhuisarts</v>
      </c>
      <c r="B195" t="str">
        <f t="shared" si="10"/>
        <v>GGZ - 1604</v>
      </c>
      <c r="C195" s="30">
        <v>105</v>
      </c>
      <c r="D195" t="str">
        <f t="shared" ref="D195:D258" si="11">A195&amp;B195</f>
        <v>KaderhuisartsGGZ - 1604</v>
      </c>
    </row>
    <row r="196" spans="1:4" ht="15" x14ac:dyDescent="0.25">
      <c r="A196" t="str">
        <f t="shared" si="9"/>
        <v>Kaderhuisarts</v>
      </c>
      <c r="B196" t="str">
        <f t="shared" si="10"/>
        <v>Hechte wijkverbanden ZonMW - 4033</v>
      </c>
      <c r="C196" s="30">
        <v>90</v>
      </c>
      <c r="D196" t="str">
        <f t="shared" si="11"/>
        <v>KaderhuisartsHechte wijkverbanden ZonMW - 4033</v>
      </c>
    </row>
    <row r="197" spans="1:4" ht="15" x14ac:dyDescent="0.25">
      <c r="A197" t="str">
        <f t="shared" si="9"/>
        <v>Kaderhuisarts</v>
      </c>
      <c r="B197" t="str">
        <f t="shared" si="10"/>
        <v>Hart-Longnetwerk Utrecht - 4034</v>
      </c>
      <c r="C197" s="30">
        <v>105</v>
      </c>
      <c r="D197" t="str">
        <f t="shared" si="11"/>
        <v>KaderhuisartsHart-Longnetwerk Utrecht - 4034</v>
      </c>
    </row>
    <row r="198" spans="1:4" ht="15" x14ac:dyDescent="0.25">
      <c r="A198" t="str">
        <f t="shared" si="9"/>
        <v>Kaderhuisarts</v>
      </c>
      <c r="B198" t="str">
        <f t="shared" si="10"/>
        <v>HIS implementatie - 4001</v>
      </c>
      <c r="C198" s="30">
        <v>105</v>
      </c>
      <c r="D198" t="str">
        <f t="shared" si="11"/>
        <v>KaderhuisartsHIS implementatie - 4001</v>
      </c>
    </row>
    <row r="199" spans="1:4" ht="15" x14ac:dyDescent="0.25">
      <c r="A199" t="str">
        <f t="shared" si="9"/>
        <v>Kaderhuisarts</v>
      </c>
      <c r="B199" t="str">
        <f t="shared" si="10"/>
        <v>IDS Apotheker behandelaar-Huisartsen, Vleuten - 4084</v>
      </c>
      <c r="C199" s="30">
        <v>105</v>
      </c>
      <c r="D199" t="str">
        <f t="shared" si="11"/>
        <v>KaderhuisartsIDS Apotheker behandelaar-Huisartsen, Vleuten - 4084</v>
      </c>
    </row>
    <row r="200" spans="1:4" ht="15" x14ac:dyDescent="0.25">
      <c r="A200" t="str">
        <f t="shared" si="9"/>
        <v>Kaderhuisarts</v>
      </c>
      <c r="B200" t="str">
        <f t="shared" si="10"/>
        <v>IDS Apotheker-Huisartsen, Montfoort/Linschoten - 4094</v>
      </c>
      <c r="C200" s="30">
        <v>105</v>
      </c>
      <c r="D200" t="str">
        <f t="shared" si="11"/>
        <v>KaderhuisartsIDS Apotheker-Huisartsen, Montfoort/Linschoten - 4094</v>
      </c>
    </row>
    <row r="201" spans="1:4" ht="15" x14ac:dyDescent="0.25">
      <c r="A201" t="str">
        <f t="shared" si="9"/>
        <v>Kaderhuisarts</v>
      </c>
      <c r="B201" t="str">
        <f t="shared" si="10"/>
        <v>IZA Utrechtse Fabriek voor Zorgvernieuwing - 2601</v>
      </c>
      <c r="C201" s="30">
        <v>140</v>
      </c>
      <c r="D201" t="str">
        <f t="shared" si="11"/>
        <v>KaderhuisartsIZA Utrechtse Fabriek voor Zorgvernieuwing - 2601</v>
      </c>
    </row>
    <row r="202" spans="1:4" ht="15" x14ac:dyDescent="0.25">
      <c r="A202" t="str">
        <f t="shared" si="9"/>
        <v>Kaderhuisarts</v>
      </c>
      <c r="B202" t="str">
        <f t="shared" si="10"/>
        <v>IZA Netwerk Mentaal Gezond Midden-Nederland - 2602</v>
      </c>
      <c r="C202" s="30">
        <v>121</v>
      </c>
      <c r="D202" t="str">
        <f t="shared" si="11"/>
        <v>KaderhuisartsIZA Netwerk Mentaal Gezond Midden-Nederland - 2602</v>
      </c>
    </row>
    <row r="203" spans="1:4" ht="15" x14ac:dyDescent="0.25">
      <c r="A203" t="str">
        <f t="shared" si="9"/>
        <v>Kaderhuisarts</v>
      </c>
      <c r="B203" t="str">
        <f t="shared" si="10"/>
        <v xml:space="preserve">IZA Palliatieve zorg in Midden-Nederland - 2603 </v>
      </c>
      <c r="C203" s="30">
        <v>105</v>
      </c>
      <c r="D203" t="str">
        <f t="shared" si="11"/>
        <v xml:space="preserve">KaderhuisartsIZA Palliatieve zorg in Midden-Nederland - 2603 </v>
      </c>
    </row>
    <row r="204" spans="1:4" ht="15" x14ac:dyDescent="0.25">
      <c r="A204" t="str">
        <f t="shared" si="9"/>
        <v>Kaderhuisarts</v>
      </c>
      <c r="B204" t="str">
        <f t="shared" si="10"/>
        <v xml:space="preserve">IZA Kortdurend verblijf Utrecht - 2604 </v>
      </c>
      <c r="C204" s="30">
        <v>121</v>
      </c>
      <c r="D204" t="str">
        <f t="shared" si="11"/>
        <v xml:space="preserve">KaderhuisartsIZA Kortdurend verblijf Utrecht - 2604 </v>
      </c>
    </row>
    <row r="205" spans="1:4" ht="15" x14ac:dyDescent="0.25">
      <c r="A205" t="str">
        <f t="shared" si="9"/>
        <v>Kaderhuisarts</v>
      </c>
      <c r="B205" t="str">
        <f t="shared" si="10"/>
        <v>IZA Digitalisering en Databeschikbaarheid - 2605</v>
      </c>
      <c r="C205" s="30">
        <v>161.69999999999999</v>
      </c>
      <c r="D205" t="str">
        <f t="shared" si="11"/>
        <v>KaderhuisartsIZA Digitalisering en Databeschikbaarheid - 2605</v>
      </c>
    </row>
    <row r="206" spans="1:4" ht="15" x14ac:dyDescent="0.25">
      <c r="A206" t="str">
        <f t="shared" si="9"/>
        <v>Kaderhuisarts</v>
      </c>
      <c r="B206" t="str">
        <f t="shared" si="10"/>
        <v>MTVP - 4015</v>
      </c>
      <c r="C206" s="30">
        <v>105</v>
      </c>
      <c r="D206" t="str">
        <f t="shared" si="11"/>
        <v>KaderhuisartsMTVP - 4015</v>
      </c>
    </row>
    <row r="207" spans="1:4" ht="15" x14ac:dyDescent="0.25">
      <c r="A207" t="str">
        <f t="shared" si="9"/>
        <v>Kaderhuisarts</v>
      </c>
      <c r="B207" t="str">
        <f t="shared" si="10"/>
        <v>NUGroen II - 4036</v>
      </c>
      <c r="C207" s="30">
        <v>105</v>
      </c>
      <c r="D207" t="str">
        <f t="shared" si="11"/>
        <v>KaderhuisartsNUGroen II - 4036</v>
      </c>
    </row>
    <row r="208" spans="1:4" ht="15" x14ac:dyDescent="0.25">
      <c r="A208" t="str">
        <f t="shared" si="9"/>
        <v>Kaderhuisarts</v>
      </c>
      <c r="B208" t="str">
        <f t="shared" si="10"/>
        <v>Oncologie - 4019</v>
      </c>
      <c r="C208" s="30">
        <v>105</v>
      </c>
      <c r="D208" t="str">
        <f t="shared" si="11"/>
        <v>KaderhuisartsOncologie - 4019</v>
      </c>
    </row>
    <row r="209" spans="1:4" ht="15" x14ac:dyDescent="0.25">
      <c r="A209" t="str">
        <f t="shared" si="9"/>
        <v>Kaderhuisarts</v>
      </c>
      <c r="B209" t="str">
        <f t="shared" si="10"/>
        <v>Persoonsgerichte zorg - 4022</v>
      </c>
      <c r="C209" s="30">
        <v>105</v>
      </c>
      <c r="D209" t="str">
        <f t="shared" si="11"/>
        <v>KaderhuisartsPersoonsgerichte zorg - 4022</v>
      </c>
    </row>
    <row r="210" spans="1:4" ht="15" x14ac:dyDescent="0.25">
      <c r="A210" t="str">
        <f t="shared" si="9"/>
        <v>Kaderhuisarts</v>
      </c>
      <c r="B210" t="str">
        <f t="shared" si="10"/>
        <v>Programma ouderen - 2400</v>
      </c>
      <c r="C210" s="30">
        <v>105</v>
      </c>
      <c r="D210" t="str">
        <f t="shared" si="11"/>
        <v>KaderhuisartsProgramma ouderen - 2400</v>
      </c>
    </row>
    <row r="211" spans="1:4" ht="15" x14ac:dyDescent="0.25">
      <c r="A211" t="str">
        <f t="shared" si="9"/>
        <v>Kaderhuisarts</v>
      </c>
      <c r="B211" t="str">
        <f t="shared" si="10"/>
        <v>Project artrose - 4016</v>
      </c>
      <c r="C211" s="30">
        <v>105</v>
      </c>
      <c r="D211" t="str">
        <f t="shared" si="11"/>
        <v>KaderhuisartsProject artrose - 4016</v>
      </c>
    </row>
    <row r="212" spans="1:4" ht="15" x14ac:dyDescent="0.25">
      <c r="A212" t="str">
        <f t="shared" si="9"/>
        <v>Kaderhuisarts</v>
      </c>
      <c r="B212" t="str">
        <f t="shared" si="10"/>
        <v>Project GLI - 4025</v>
      </c>
      <c r="C212" s="30">
        <v>105</v>
      </c>
      <c r="D212" t="str">
        <f t="shared" si="11"/>
        <v>KaderhuisartsProject GLI - 4025</v>
      </c>
    </row>
    <row r="213" spans="1:4" ht="15" x14ac:dyDescent="0.25">
      <c r="A213" t="str">
        <f t="shared" si="9"/>
        <v>Kaderhuisarts</v>
      </c>
      <c r="B213" t="str">
        <f t="shared" si="10"/>
        <v>Project ICT - 1450</v>
      </c>
      <c r="C213" s="30">
        <v>105</v>
      </c>
      <c r="D213" t="str">
        <f t="shared" si="11"/>
        <v>KaderhuisartsProject ICT - 1450</v>
      </c>
    </row>
    <row r="214" spans="1:4" ht="15" x14ac:dyDescent="0.25">
      <c r="A214" t="str">
        <f t="shared" si="9"/>
        <v>Kaderhuisarts</v>
      </c>
      <c r="B214" t="str">
        <f t="shared" si="10"/>
        <v>Thuismonitoring in chronische zorg (digitalisering) - 4040</v>
      </c>
      <c r="C214" s="30">
        <v>105</v>
      </c>
      <c r="D214" t="str">
        <f t="shared" si="11"/>
        <v>KaderhuisartsThuismonitoring in chronische zorg (digitalisering) - 4040</v>
      </c>
    </row>
    <row r="215" spans="1:4" ht="15" x14ac:dyDescent="0.25">
      <c r="A215" t="str">
        <f t="shared" si="9"/>
        <v>Kaderhuisarts</v>
      </c>
      <c r="B215" t="str">
        <f t="shared" si="10"/>
        <v>Valrisicobeoordeling (innovatie) - 4041</v>
      </c>
      <c r="C215" s="30">
        <v>105</v>
      </c>
      <c r="D215" t="str">
        <f t="shared" si="11"/>
        <v>KaderhuisartsValrisicobeoordeling (innovatie) - 4041</v>
      </c>
    </row>
    <row r="216" spans="1:4" ht="15" x14ac:dyDescent="0.25">
      <c r="A216" t="str">
        <f t="shared" si="9"/>
        <v>Kaderhuisarts</v>
      </c>
      <c r="B216" t="str">
        <f t="shared" si="10"/>
        <v>Zelftriage en patiëntflowmanagement (digitalisering) - 4038</v>
      </c>
      <c r="C216" s="30">
        <v>105</v>
      </c>
      <c r="D216" t="str">
        <f t="shared" si="11"/>
        <v>KaderhuisartsZelftriage en patiëntflowmanagement (digitalisering) - 4038</v>
      </c>
    </row>
    <row r="217" spans="1:4" ht="15" x14ac:dyDescent="0.25">
      <c r="A217" t="str">
        <f t="shared" si="9"/>
        <v>Kaderhuisarts</v>
      </c>
      <c r="B217" t="str">
        <f t="shared" si="10"/>
        <v>Zorginnovatie slimme telefonie (innovatie) - 4039</v>
      </c>
      <c r="C217" s="30">
        <v>105</v>
      </c>
      <c r="D217" t="str">
        <f t="shared" si="11"/>
        <v>KaderhuisartsZorginnovatie slimme telefonie (innovatie) - 4039</v>
      </c>
    </row>
    <row r="218" spans="1:4" ht="15" x14ac:dyDescent="0.25">
      <c r="A218" t="str">
        <f t="shared" si="9"/>
        <v>Kaderhuisarts</v>
      </c>
      <c r="B218" t="str">
        <f t="shared" si="10"/>
        <v>Overig</v>
      </c>
      <c r="C218" s="30">
        <v>105</v>
      </c>
      <c r="D218" t="str">
        <f t="shared" si="11"/>
        <v>KaderhuisartsOverig</v>
      </c>
    </row>
    <row r="219" spans="1:4" ht="15" x14ac:dyDescent="0.25">
      <c r="A219" t="str">
        <f t="shared" si="9"/>
        <v>Specialist</v>
      </c>
      <c r="B219" t="str">
        <f t="shared" si="10"/>
        <v>Atriumfibrilleren (CVRM Ketenzorg) - 2350</v>
      </c>
      <c r="C219" s="30">
        <v>105</v>
      </c>
      <c r="D219" t="str">
        <f t="shared" si="11"/>
        <v>SpecialistAtriumfibrilleren (CVRM Ketenzorg) - 2350</v>
      </c>
    </row>
    <row r="220" spans="1:4" ht="15" x14ac:dyDescent="0.25">
      <c r="A220" t="str">
        <f t="shared" si="9"/>
        <v>Specialist</v>
      </c>
      <c r="B220" t="str">
        <f t="shared" si="10"/>
        <v>AWMNL (innovatie) - 4035</v>
      </c>
      <c r="C220" s="30">
        <v>105</v>
      </c>
      <c r="D220" t="str">
        <f t="shared" si="11"/>
        <v>SpecialistAWMNL (innovatie) - 4035</v>
      </c>
    </row>
    <row r="221" spans="1:4" ht="15" x14ac:dyDescent="0.25">
      <c r="A221" t="str">
        <f t="shared" si="9"/>
        <v>Specialist</v>
      </c>
      <c r="B221" t="str">
        <f t="shared" si="10"/>
        <v>Continuïteit huisartsen - 4029</v>
      </c>
      <c r="C221" s="30">
        <v>105</v>
      </c>
      <c r="D221" t="str">
        <f t="shared" si="11"/>
        <v>SpecialistContinuïteit huisartsen - 4029</v>
      </c>
    </row>
    <row r="222" spans="1:4" ht="15" x14ac:dyDescent="0.25">
      <c r="A222" t="str">
        <f t="shared" si="9"/>
        <v>Specialist</v>
      </c>
      <c r="B222" t="str">
        <f t="shared" si="10"/>
        <v>COPD - 2200</v>
      </c>
      <c r="C222" s="30">
        <v>105</v>
      </c>
      <c r="D222" t="str">
        <f t="shared" si="11"/>
        <v>SpecialistCOPD - 2200</v>
      </c>
    </row>
    <row r="223" spans="1:4" ht="15" x14ac:dyDescent="0.25">
      <c r="A223" t="str">
        <f t="shared" si="9"/>
        <v>Specialist</v>
      </c>
      <c r="B223" t="str">
        <f t="shared" si="10"/>
        <v>CVRM - 2300</v>
      </c>
      <c r="C223" s="30">
        <v>105</v>
      </c>
      <c r="D223" t="str">
        <f t="shared" si="11"/>
        <v>SpecialistCVRM - 2300</v>
      </c>
    </row>
    <row r="224" spans="1:4" ht="15" x14ac:dyDescent="0.25">
      <c r="A224" t="str">
        <f t="shared" si="9"/>
        <v>Specialist</v>
      </c>
      <c r="B224" t="str">
        <f t="shared" si="10"/>
        <v>Diabetes - 2100</v>
      </c>
      <c r="C224" s="30">
        <v>105</v>
      </c>
      <c r="D224" t="str">
        <f t="shared" si="11"/>
        <v>SpecialistDiabetes - 2100</v>
      </c>
    </row>
    <row r="225" spans="1:4" ht="15" x14ac:dyDescent="0.25">
      <c r="A225" t="str">
        <f t="shared" si="9"/>
        <v>Specialist</v>
      </c>
      <c r="B225" t="str">
        <f t="shared" si="10"/>
        <v>Geriatrisch spreekuur - 4010</v>
      </c>
      <c r="C225" s="30">
        <v>105</v>
      </c>
      <c r="D225" t="str">
        <f t="shared" si="11"/>
        <v>SpecialistGeriatrisch spreekuur - 4010</v>
      </c>
    </row>
    <row r="226" spans="1:4" ht="15" x14ac:dyDescent="0.25">
      <c r="A226" t="str">
        <f t="shared" si="9"/>
        <v>Specialist</v>
      </c>
      <c r="B226" t="str">
        <f t="shared" si="10"/>
        <v>GGZ - 1604</v>
      </c>
      <c r="C226" s="30">
        <v>105</v>
      </c>
      <c r="D226" t="str">
        <f t="shared" si="11"/>
        <v>SpecialistGGZ - 1604</v>
      </c>
    </row>
    <row r="227" spans="1:4" ht="15" x14ac:dyDescent="0.25">
      <c r="A227" t="str">
        <f t="shared" si="9"/>
        <v>Specialist</v>
      </c>
      <c r="B227" t="str">
        <f t="shared" si="10"/>
        <v>Hechte wijkverbanden ZonMW - 4033</v>
      </c>
      <c r="C227" s="30">
        <v>90</v>
      </c>
      <c r="D227" t="str">
        <f t="shared" si="11"/>
        <v>SpecialistHechte wijkverbanden ZonMW - 4033</v>
      </c>
    </row>
    <row r="228" spans="1:4" ht="15" x14ac:dyDescent="0.25">
      <c r="A228" t="str">
        <f t="shared" si="9"/>
        <v>Specialist</v>
      </c>
      <c r="B228" t="str">
        <f t="shared" si="10"/>
        <v>Hart-Longnetwerk Utrecht - 4034</v>
      </c>
      <c r="C228" s="30">
        <v>105</v>
      </c>
      <c r="D228" t="str">
        <f t="shared" si="11"/>
        <v>SpecialistHart-Longnetwerk Utrecht - 4034</v>
      </c>
    </row>
    <row r="229" spans="1:4" ht="15" x14ac:dyDescent="0.25">
      <c r="A229" t="str">
        <f t="shared" si="9"/>
        <v>Specialist</v>
      </c>
      <c r="B229" t="str">
        <f t="shared" si="10"/>
        <v>HIS implementatie - 4001</v>
      </c>
      <c r="C229" s="30">
        <v>105</v>
      </c>
      <c r="D229" t="str">
        <f t="shared" si="11"/>
        <v>SpecialistHIS implementatie - 4001</v>
      </c>
    </row>
    <row r="230" spans="1:4" ht="15" x14ac:dyDescent="0.25">
      <c r="A230" t="str">
        <f t="shared" si="9"/>
        <v>Specialist</v>
      </c>
      <c r="B230" t="str">
        <f t="shared" si="10"/>
        <v>IDS Apotheker behandelaar-Huisartsen, Vleuten - 4084</v>
      </c>
      <c r="C230" s="30">
        <v>105</v>
      </c>
      <c r="D230" t="str">
        <f t="shared" si="11"/>
        <v>SpecialistIDS Apotheker behandelaar-Huisartsen, Vleuten - 4084</v>
      </c>
    </row>
    <row r="231" spans="1:4" ht="15" x14ac:dyDescent="0.25">
      <c r="A231" t="str">
        <f t="shared" si="9"/>
        <v>Specialist</v>
      </c>
      <c r="B231" t="str">
        <f t="shared" si="10"/>
        <v>IDS Apotheker-Huisartsen, Montfoort/Linschoten - 4094</v>
      </c>
      <c r="C231" s="30">
        <v>105</v>
      </c>
      <c r="D231" t="str">
        <f t="shared" si="11"/>
        <v>SpecialistIDS Apotheker-Huisartsen, Montfoort/Linschoten - 4094</v>
      </c>
    </row>
    <row r="232" spans="1:4" ht="15" x14ac:dyDescent="0.25">
      <c r="A232" t="str">
        <f t="shared" si="9"/>
        <v>Specialist</v>
      </c>
      <c r="B232" t="str">
        <f t="shared" si="10"/>
        <v>IZA Utrechtse Fabriek voor Zorgvernieuwing - 2601</v>
      </c>
      <c r="C232" s="30">
        <v>140</v>
      </c>
      <c r="D232" t="str">
        <f t="shared" si="11"/>
        <v>SpecialistIZA Utrechtse Fabriek voor Zorgvernieuwing - 2601</v>
      </c>
    </row>
    <row r="233" spans="1:4" ht="15" x14ac:dyDescent="0.25">
      <c r="A233" t="str">
        <f t="shared" si="9"/>
        <v>Specialist</v>
      </c>
      <c r="B233" t="str">
        <f t="shared" si="10"/>
        <v>IZA Netwerk Mentaal Gezond Midden-Nederland - 2602</v>
      </c>
      <c r="C233" s="30">
        <v>105</v>
      </c>
      <c r="D233" t="str">
        <f t="shared" si="11"/>
        <v>SpecialistIZA Netwerk Mentaal Gezond Midden-Nederland - 2602</v>
      </c>
    </row>
    <row r="234" spans="1:4" ht="15" x14ac:dyDescent="0.25">
      <c r="A234" t="str">
        <f t="shared" si="9"/>
        <v>Specialist</v>
      </c>
      <c r="B234" t="str">
        <f t="shared" si="10"/>
        <v xml:space="preserve">IZA Palliatieve zorg in Midden-Nederland - 2603 </v>
      </c>
      <c r="C234" s="30">
        <v>105</v>
      </c>
      <c r="D234" t="str">
        <f t="shared" si="11"/>
        <v xml:space="preserve">SpecialistIZA Palliatieve zorg in Midden-Nederland - 2603 </v>
      </c>
    </row>
    <row r="235" spans="1:4" ht="15" x14ac:dyDescent="0.25">
      <c r="A235" t="str">
        <f t="shared" si="9"/>
        <v>Specialist</v>
      </c>
      <c r="B235" t="str">
        <f t="shared" si="10"/>
        <v xml:space="preserve">IZA Kortdurend verblijf Utrecht - 2604 </v>
      </c>
      <c r="C235" s="30">
        <v>105</v>
      </c>
      <c r="D235" t="str">
        <f t="shared" si="11"/>
        <v xml:space="preserve">SpecialistIZA Kortdurend verblijf Utrecht - 2604 </v>
      </c>
    </row>
    <row r="236" spans="1:4" ht="15" x14ac:dyDescent="0.25">
      <c r="A236" t="str">
        <f t="shared" si="9"/>
        <v>Specialist</v>
      </c>
      <c r="B236" t="str">
        <f t="shared" si="10"/>
        <v>IZA Digitalisering en Databeschikbaarheid - 2605</v>
      </c>
      <c r="C236" s="30">
        <v>161.69999999999999</v>
      </c>
      <c r="D236" t="str">
        <f t="shared" si="11"/>
        <v>SpecialistIZA Digitalisering en Databeschikbaarheid - 2605</v>
      </c>
    </row>
    <row r="237" spans="1:4" ht="15" x14ac:dyDescent="0.25">
      <c r="A237" t="str">
        <f t="shared" si="9"/>
        <v>Specialist</v>
      </c>
      <c r="B237" t="str">
        <f t="shared" si="10"/>
        <v>MTVP - 4015</v>
      </c>
      <c r="C237" s="30">
        <v>105</v>
      </c>
      <c r="D237" t="str">
        <f t="shared" si="11"/>
        <v>SpecialistMTVP - 4015</v>
      </c>
    </row>
    <row r="238" spans="1:4" ht="15" x14ac:dyDescent="0.25">
      <c r="A238" t="str">
        <f t="shared" si="9"/>
        <v>Specialist</v>
      </c>
      <c r="B238" t="str">
        <f t="shared" si="10"/>
        <v>NUGroen II - 4036</v>
      </c>
      <c r="C238" s="30">
        <v>105</v>
      </c>
      <c r="D238" t="str">
        <f t="shared" si="11"/>
        <v>SpecialistNUGroen II - 4036</v>
      </c>
    </row>
    <row r="239" spans="1:4" ht="15" x14ac:dyDescent="0.25">
      <c r="A239" t="str">
        <f t="shared" si="9"/>
        <v>Specialist</v>
      </c>
      <c r="B239" t="str">
        <f t="shared" si="10"/>
        <v>Oncologie - 4019</v>
      </c>
      <c r="C239" s="30">
        <v>105</v>
      </c>
      <c r="D239" t="str">
        <f t="shared" si="11"/>
        <v>SpecialistOncologie - 4019</v>
      </c>
    </row>
    <row r="240" spans="1:4" ht="15" x14ac:dyDescent="0.25">
      <c r="A240" t="str">
        <f t="shared" si="9"/>
        <v>Specialist</v>
      </c>
      <c r="B240" t="str">
        <f t="shared" si="10"/>
        <v>Persoonsgerichte zorg - 4022</v>
      </c>
      <c r="C240" s="30">
        <v>105</v>
      </c>
      <c r="D240" t="str">
        <f t="shared" si="11"/>
        <v>SpecialistPersoonsgerichte zorg - 4022</v>
      </c>
    </row>
    <row r="241" spans="1:4" ht="15" x14ac:dyDescent="0.25">
      <c r="A241" t="str">
        <f t="shared" si="9"/>
        <v>Specialist</v>
      </c>
      <c r="B241" t="str">
        <f t="shared" si="10"/>
        <v>Programma ouderen - 2400</v>
      </c>
      <c r="C241" s="30">
        <v>105</v>
      </c>
      <c r="D241" t="str">
        <f t="shared" si="11"/>
        <v>SpecialistProgramma ouderen - 2400</v>
      </c>
    </row>
    <row r="242" spans="1:4" ht="15" x14ac:dyDescent="0.25">
      <c r="A242" t="str">
        <f t="shared" si="9"/>
        <v>Specialist</v>
      </c>
      <c r="B242" t="str">
        <f t="shared" si="10"/>
        <v>Project artrose - 4016</v>
      </c>
      <c r="C242" s="30">
        <v>105</v>
      </c>
      <c r="D242" t="str">
        <f t="shared" si="11"/>
        <v>SpecialistProject artrose - 4016</v>
      </c>
    </row>
    <row r="243" spans="1:4" ht="15" x14ac:dyDescent="0.25">
      <c r="A243" t="str">
        <f t="shared" si="9"/>
        <v>Specialist</v>
      </c>
      <c r="B243" t="str">
        <f t="shared" si="10"/>
        <v>Project GLI - 4025</v>
      </c>
      <c r="C243" s="30">
        <v>105</v>
      </c>
      <c r="D243" t="str">
        <f t="shared" si="11"/>
        <v>SpecialistProject GLI - 4025</v>
      </c>
    </row>
    <row r="244" spans="1:4" ht="15" x14ac:dyDescent="0.25">
      <c r="A244" t="str">
        <f t="shared" si="9"/>
        <v>Specialist</v>
      </c>
      <c r="B244" t="str">
        <f t="shared" si="10"/>
        <v>Project ICT - 1450</v>
      </c>
      <c r="C244" s="30">
        <v>105</v>
      </c>
      <c r="D244" t="str">
        <f t="shared" si="11"/>
        <v>SpecialistProject ICT - 1450</v>
      </c>
    </row>
    <row r="245" spans="1:4" ht="15" x14ac:dyDescent="0.25">
      <c r="A245" t="str">
        <f t="shared" si="9"/>
        <v>Specialist</v>
      </c>
      <c r="B245" t="str">
        <f t="shared" si="10"/>
        <v>Thuismonitoring in chronische zorg (digitalisering) - 4040</v>
      </c>
      <c r="C245" s="30">
        <v>105</v>
      </c>
      <c r="D245" t="str">
        <f t="shared" si="11"/>
        <v>SpecialistThuismonitoring in chronische zorg (digitalisering) - 4040</v>
      </c>
    </row>
    <row r="246" spans="1:4" ht="15" x14ac:dyDescent="0.25">
      <c r="A246" t="str">
        <f t="shared" si="9"/>
        <v>Specialist</v>
      </c>
      <c r="B246" t="str">
        <f t="shared" si="10"/>
        <v>Valrisicobeoordeling (innovatie) - 4041</v>
      </c>
      <c r="C246" s="30">
        <v>105</v>
      </c>
      <c r="D246" t="str">
        <f t="shared" si="11"/>
        <v>SpecialistValrisicobeoordeling (innovatie) - 4041</v>
      </c>
    </row>
    <row r="247" spans="1:4" ht="15" x14ac:dyDescent="0.25">
      <c r="A247" t="str">
        <f t="shared" si="9"/>
        <v>Specialist</v>
      </c>
      <c r="B247" t="str">
        <f t="shared" si="10"/>
        <v>Zelftriage en patiëntflowmanagement (digitalisering) - 4038</v>
      </c>
      <c r="C247" s="30">
        <v>105</v>
      </c>
      <c r="D247" t="str">
        <f t="shared" si="11"/>
        <v>SpecialistZelftriage en patiëntflowmanagement (digitalisering) - 4038</v>
      </c>
    </row>
    <row r="248" spans="1:4" ht="15" x14ac:dyDescent="0.25">
      <c r="A248" t="str">
        <f t="shared" si="9"/>
        <v>Specialist</v>
      </c>
      <c r="B248" t="str">
        <f t="shared" si="10"/>
        <v>Zorginnovatie slimme telefonie (innovatie) - 4039</v>
      </c>
      <c r="C248" s="30">
        <v>105</v>
      </c>
      <c r="D248" t="str">
        <f t="shared" si="11"/>
        <v>SpecialistZorginnovatie slimme telefonie (innovatie) - 4039</v>
      </c>
    </row>
    <row r="249" spans="1:4" ht="15" x14ac:dyDescent="0.25">
      <c r="A249" t="str">
        <f t="shared" si="9"/>
        <v>Specialist</v>
      </c>
      <c r="B249" t="str">
        <f t="shared" si="10"/>
        <v>Overig</v>
      </c>
      <c r="C249" s="30">
        <v>105</v>
      </c>
      <c r="D249" t="str">
        <f t="shared" si="11"/>
        <v>SpecialistOverig</v>
      </c>
    </row>
    <row r="250" spans="1:4" ht="15" x14ac:dyDescent="0.25">
      <c r="A250" t="str">
        <f t="shared" si="9"/>
        <v>Oefentherapeut</v>
      </c>
      <c r="B250" t="str">
        <f t="shared" si="10"/>
        <v>Atriumfibrilleren (CVRM Ketenzorg) - 2350</v>
      </c>
      <c r="C250" s="30">
        <v>73.5</v>
      </c>
      <c r="D250" t="str">
        <f t="shared" si="11"/>
        <v>OefentherapeutAtriumfibrilleren (CVRM Ketenzorg) - 2350</v>
      </c>
    </row>
    <row r="251" spans="1:4" ht="15" x14ac:dyDescent="0.25">
      <c r="A251" t="str">
        <f t="shared" si="9"/>
        <v>Oefentherapeut</v>
      </c>
      <c r="B251" t="str">
        <f t="shared" si="10"/>
        <v>AWMNL (innovatie) - 4035</v>
      </c>
      <c r="C251" s="30">
        <v>73.5</v>
      </c>
      <c r="D251" t="str">
        <f t="shared" si="11"/>
        <v>OefentherapeutAWMNL (innovatie) - 4035</v>
      </c>
    </row>
    <row r="252" spans="1:4" ht="15" x14ac:dyDescent="0.25">
      <c r="A252" t="str">
        <f t="shared" si="9"/>
        <v>Oefentherapeut</v>
      </c>
      <c r="B252" t="str">
        <f t="shared" si="10"/>
        <v>Continuïteit huisartsen - 4029</v>
      </c>
      <c r="C252" s="30">
        <v>73.5</v>
      </c>
      <c r="D252" t="str">
        <f t="shared" si="11"/>
        <v>OefentherapeutContinuïteit huisartsen - 4029</v>
      </c>
    </row>
    <row r="253" spans="1:4" ht="15" x14ac:dyDescent="0.25">
      <c r="A253" t="str">
        <f t="shared" si="9"/>
        <v>Oefentherapeut</v>
      </c>
      <c r="B253" t="str">
        <f t="shared" si="10"/>
        <v>COPD - 2200</v>
      </c>
      <c r="C253" s="30">
        <v>73.5</v>
      </c>
      <c r="D253" t="str">
        <f t="shared" si="11"/>
        <v>OefentherapeutCOPD - 2200</v>
      </c>
    </row>
    <row r="254" spans="1:4" ht="15" x14ac:dyDescent="0.25">
      <c r="A254" t="str">
        <f t="shared" si="9"/>
        <v>Oefentherapeut</v>
      </c>
      <c r="B254" t="str">
        <f t="shared" si="10"/>
        <v>CVRM - 2300</v>
      </c>
      <c r="C254" s="30">
        <v>73.5</v>
      </c>
      <c r="D254" t="str">
        <f t="shared" si="11"/>
        <v>OefentherapeutCVRM - 2300</v>
      </c>
    </row>
    <row r="255" spans="1:4" ht="15" x14ac:dyDescent="0.25">
      <c r="A255" t="str">
        <f t="shared" si="9"/>
        <v>Oefentherapeut</v>
      </c>
      <c r="B255" t="str">
        <f t="shared" si="10"/>
        <v>Diabetes - 2100</v>
      </c>
      <c r="C255" s="30">
        <v>73.5</v>
      </c>
      <c r="D255" t="str">
        <f t="shared" si="11"/>
        <v>OefentherapeutDiabetes - 2100</v>
      </c>
    </row>
    <row r="256" spans="1:4" ht="15" x14ac:dyDescent="0.25">
      <c r="A256" t="str">
        <f t="shared" si="9"/>
        <v>Oefentherapeut</v>
      </c>
      <c r="B256" t="str">
        <f t="shared" si="10"/>
        <v>Geriatrisch spreekuur - 4010</v>
      </c>
      <c r="C256" s="30">
        <v>73.5</v>
      </c>
      <c r="D256" t="str">
        <f t="shared" si="11"/>
        <v>OefentherapeutGeriatrisch spreekuur - 4010</v>
      </c>
    </row>
    <row r="257" spans="1:4" ht="15" x14ac:dyDescent="0.25">
      <c r="A257" t="str">
        <f t="shared" si="9"/>
        <v>Oefentherapeut</v>
      </c>
      <c r="B257" t="str">
        <f t="shared" si="10"/>
        <v>GGZ - 1604</v>
      </c>
      <c r="C257" s="30">
        <v>73.5</v>
      </c>
      <c r="D257" t="str">
        <f t="shared" si="11"/>
        <v>OefentherapeutGGZ - 1604</v>
      </c>
    </row>
    <row r="258" spans="1:4" ht="15" x14ac:dyDescent="0.25">
      <c r="A258" t="str">
        <f t="shared" ref="A258:A321" si="12">INDEX($E$2:$E$15,INT((ROW()-2)/COUNTA($G$2:$G$33))+1)</f>
        <v>Oefentherapeut</v>
      </c>
      <c r="B258" t="str">
        <f t="shared" ref="B258:B321" si="13">INDEX($G$2:$G$33,MOD(ROW()-2,COUNTA($G$2:$G$33))+1)</f>
        <v>Hechte wijkverbanden ZonMW - 4033</v>
      </c>
      <c r="C258" s="30">
        <v>90</v>
      </c>
      <c r="D258" t="str">
        <f t="shared" si="11"/>
        <v>OefentherapeutHechte wijkverbanden ZonMW - 4033</v>
      </c>
    </row>
    <row r="259" spans="1:4" ht="15" x14ac:dyDescent="0.25">
      <c r="A259" t="str">
        <f t="shared" si="12"/>
        <v>Oefentherapeut</v>
      </c>
      <c r="B259" t="str">
        <f t="shared" si="13"/>
        <v>Hart-Longnetwerk Utrecht - 4034</v>
      </c>
      <c r="C259" s="30">
        <v>73.5</v>
      </c>
      <c r="D259" t="str">
        <f t="shared" ref="D259:D322" si="14">A259&amp;B259</f>
        <v>OefentherapeutHart-Longnetwerk Utrecht - 4034</v>
      </c>
    </row>
    <row r="260" spans="1:4" ht="15" x14ac:dyDescent="0.25">
      <c r="A260" t="str">
        <f t="shared" si="12"/>
        <v>Oefentherapeut</v>
      </c>
      <c r="B260" t="str">
        <f t="shared" si="13"/>
        <v>HIS implementatie - 4001</v>
      </c>
      <c r="C260" s="30">
        <v>73.5</v>
      </c>
      <c r="D260" t="str">
        <f t="shared" si="14"/>
        <v>OefentherapeutHIS implementatie - 4001</v>
      </c>
    </row>
    <row r="261" spans="1:4" ht="15" x14ac:dyDescent="0.25">
      <c r="A261" t="str">
        <f t="shared" si="12"/>
        <v>Oefentherapeut</v>
      </c>
      <c r="B261" t="str">
        <f t="shared" si="13"/>
        <v>IDS Apotheker behandelaar-Huisartsen, Vleuten - 4084</v>
      </c>
      <c r="C261" s="30">
        <v>73.5</v>
      </c>
      <c r="D261" t="str">
        <f t="shared" si="14"/>
        <v>OefentherapeutIDS Apotheker behandelaar-Huisartsen, Vleuten - 4084</v>
      </c>
    </row>
    <row r="262" spans="1:4" ht="15" x14ac:dyDescent="0.25">
      <c r="A262" t="str">
        <f t="shared" si="12"/>
        <v>Oefentherapeut</v>
      </c>
      <c r="B262" t="str">
        <f t="shared" si="13"/>
        <v>IDS Apotheker-Huisartsen, Montfoort/Linschoten - 4094</v>
      </c>
      <c r="C262" s="30">
        <v>73.5</v>
      </c>
      <c r="D262" t="str">
        <f t="shared" si="14"/>
        <v>OefentherapeutIDS Apotheker-Huisartsen, Montfoort/Linschoten - 4094</v>
      </c>
    </row>
    <row r="263" spans="1:4" ht="15" x14ac:dyDescent="0.25">
      <c r="A263" t="str">
        <f t="shared" si="12"/>
        <v>Oefentherapeut</v>
      </c>
      <c r="B263" t="str">
        <f t="shared" si="13"/>
        <v>IZA Utrechtse Fabriek voor Zorgvernieuwing - 2601</v>
      </c>
      <c r="C263" s="30">
        <v>109</v>
      </c>
      <c r="D263" t="str">
        <f t="shared" si="14"/>
        <v>OefentherapeutIZA Utrechtse Fabriek voor Zorgvernieuwing - 2601</v>
      </c>
    </row>
    <row r="264" spans="1:4" ht="15" x14ac:dyDescent="0.25">
      <c r="A264" t="str">
        <f t="shared" si="12"/>
        <v>Oefentherapeut</v>
      </c>
      <c r="B264" t="str">
        <f t="shared" si="13"/>
        <v>IZA Netwerk Mentaal Gezond Midden-Nederland - 2602</v>
      </c>
      <c r="C264" s="30">
        <v>73.5</v>
      </c>
      <c r="D264" t="str">
        <f t="shared" si="14"/>
        <v>OefentherapeutIZA Netwerk Mentaal Gezond Midden-Nederland - 2602</v>
      </c>
    </row>
    <row r="265" spans="1:4" ht="15" x14ac:dyDescent="0.25">
      <c r="A265" t="str">
        <f t="shared" si="12"/>
        <v>Oefentherapeut</v>
      </c>
      <c r="B265" t="str">
        <f t="shared" si="13"/>
        <v xml:space="preserve">IZA Palliatieve zorg in Midden-Nederland - 2603 </v>
      </c>
      <c r="C265" s="30">
        <v>73.5</v>
      </c>
      <c r="D265" t="str">
        <f t="shared" si="14"/>
        <v xml:space="preserve">OefentherapeutIZA Palliatieve zorg in Midden-Nederland - 2603 </v>
      </c>
    </row>
    <row r="266" spans="1:4" ht="15" x14ac:dyDescent="0.25">
      <c r="A266" t="str">
        <f t="shared" si="12"/>
        <v>Oefentherapeut</v>
      </c>
      <c r="B266" t="str">
        <f t="shared" si="13"/>
        <v xml:space="preserve">IZA Kortdurend verblijf Utrecht - 2604 </v>
      </c>
      <c r="C266" s="30">
        <v>73.5</v>
      </c>
      <c r="D266" t="str">
        <f t="shared" si="14"/>
        <v xml:space="preserve">OefentherapeutIZA Kortdurend verblijf Utrecht - 2604 </v>
      </c>
    </row>
    <row r="267" spans="1:4" ht="15" x14ac:dyDescent="0.25">
      <c r="A267" t="str">
        <f t="shared" si="12"/>
        <v>Oefentherapeut</v>
      </c>
      <c r="B267" t="str">
        <f t="shared" si="13"/>
        <v>IZA Digitalisering en Databeschikbaarheid - 2605</v>
      </c>
      <c r="C267" s="30">
        <v>73.5</v>
      </c>
      <c r="D267" t="str">
        <f t="shared" si="14"/>
        <v>OefentherapeutIZA Digitalisering en Databeschikbaarheid - 2605</v>
      </c>
    </row>
    <row r="268" spans="1:4" ht="15" x14ac:dyDescent="0.25">
      <c r="A268" t="str">
        <f t="shared" si="12"/>
        <v>Oefentherapeut</v>
      </c>
      <c r="B268" t="str">
        <f t="shared" si="13"/>
        <v>MTVP - 4015</v>
      </c>
      <c r="C268" s="30">
        <v>73.5</v>
      </c>
      <c r="D268" t="str">
        <f t="shared" si="14"/>
        <v>OefentherapeutMTVP - 4015</v>
      </c>
    </row>
    <row r="269" spans="1:4" ht="15" x14ac:dyDescent="0.25">
      <c r="A269" t="str">
        <f t="shared" si="12"/>
        <v>Oefentherapeut</v>
      </c>
      <c r="B269" t="str">
        <f t="shared" si="13"/>
        <v>NUGroen II - 4036</v>
      </c>
      <c r="C269" s="30">
        <v>73.5</v>
      </c>
      <c r="D269" t="str">
        <f t="shared" si="14"/>
        <v>OefentherapeutNUGroen II - 4036</v>
      </c>
    </row>
    <row r="270" spans="1:4" ht="15" x14ac:dyDescent="0.25">
      <c r="A270" t="str">
        <f t="shared" si="12"/>
        <v>Oefentherapeut</v>
      </c>
      <c r="B270" t="str">
        <f t="shared" si="13"/>
        <v>Oncologie - 4019</v>
      </c>
      <c r="C270" s="30">
        <v>73.5</v>
      </c>
      <c r="D270" t="str">
        <f t="shared" si="14"/>
        <v>OefentherapeutOncologie - 4019</v>
      </c>
    </row>
    <row r="271" spans="1:4" ht="15" x14ac:dyDescent="0.25">
      <c r="A271" t="str">
        <f t="shared" si="12"/>
        <v>Oefentherapeut</v>
      </c>
      <c r="B271" t="str">
        <f t="shared" si="13"/>
        <v>Persoonsgerichte zorg - 4022</v>
      </c>
      <c r="C271" s="30">
        <v>73.5</v>
      </c>
      <c r="D271" t="str">
        <f t="shared" si="14"/>
        <v>OefentherapeutPersoonsgerichte zorg - 4022</v>
      </c>
    </row>
    <row r="272" spans="1:4" ht="15" x14ac:dyDescent="0.25">
      <c r="A272" t="str">
        <f t="shared" si="12"/>
        <v>Oefentherapeut</v>
      </c>
      <c r="B272" t="str">
        <f t="shared" si="13"/>
        <v>Programma ouderen - 2400</v>
      </c>
      <c r="C272" s="30">
        <v>73.5</v>
      </c>
      <c r="D272" t="str">
        <f t="shared" si="14"/>
        <v>OefentherapeutProgramma ouderen - 2400</v>
      </c>
    </row>
    <row r="273" spans="1:4" ht="15" x14ac:dyDescent="0.25">
      <c r="A273" t="str">
        <f t="shared" si="12"/>
        <v>Oefentherapeut</v>
      </c>
      <c r="B273" t="str">
        <f t="shared" si="13"/>
        <v>Project artrose - 4016</v>
      </c>
      <c r="C273" s="30">
        <v>73.5</v>
      </c>
      <c r="D273" t="str">
        <f t="shared" si="14"/>
        <v>OefentherapeutProject artrose - 4016</v>
      </c>
    </row>
    <row r="274" spans="1:4" ht="15" x14ac:dyDescent="0.25">
      <c r="A274" t="str">
        <f t="shared" si="12"/>
        <v>Oefentherapeut</v>
      </c>
      <c r="B274" t="str">
        <f t="shared" si="13"/>
        <v>Project GLI - 4025</v>
      </c>
      <c r="C274" s="30">
        <v>73.5</v>
      </c>
      <c r="D274" t="str">
        <f t="shared" si="14"/>
        <v>OefentherapeutProject GLI - 4025</v>
      </c>
    </row>
    <row r="275" spans="1:4" ht="15" x14ac:dyDescent="0.25">
      <c r="A275" t="str">
        <f t="shared" si="12"/>
        <v>Oefentherapeut</v>
      </c>
      <c r="B275" t="str">
        <f t="shared" si="13"/>
        <v>Project ICT - 1450</v>
      </c>
      <c r="C275" s="30">
        <v>73.5</v>
      </c>
      <c r="D275" t="str">
        <f t="shared" si="14"/>
        <v>OefentherapeutProject ICT - 1450</v>
      </c>
    </row>
    <row r="276" spans="1:4" ht="15" x14ac:dyDescent="0.25">
      <c r="A276" t="str">
        <f t="shared" si="12"/>
        <v>Oefentherapeut</v>
      </c>
      <c r="B276" t="str">
        <f t="shared" si="13"/>
        <v>Thuismonitoring in chronische zorg (digitalisering) - 4040</v>
      </c>
      <c r="C276" s="30">
        <v>73.5</v>
      </c>
      <c r="D276" t="str">
        <f t="shared" si="14"/>
        <v>OefentherapeutThuismonitoring in chronische zorg (digitalisering) - 4040</v>
      </c>
    </row>
    <row r="277" spans="1:4" ht="15" x14ac:dyDescent="0.25">
      <c r="A277" t="str">
        <f t="shared" si="12"/>
        <v>Oefentherapeut</v>
      </c>
      <c r="B277" t="str">
        <f t="shared" si="13"/>
        <v>Valrisicobeoordeling (innovatie) - 4041</v>
      </c>
      <c r="C277" s="30">
        <v>73.5</v>
      </c>
      <c r="D277" t="str">
        <f t="shared" si="14"/>
        <v>OefentherapeutValrisicobeoordeling (innovatie) - 4041</v>
      </c>
    </row>
    <row r="278" spans="1:4" ht="15" x14ac:dyDescent="0.25">
      <c r="A278" t="str">
        <f t="shared" si="12"/>
        <v>Oefentherapeut</v>
      </c>
      <c r="B278" t="str">
        <f t="shared" si="13"/>
        <v>Zelftriage en patiëntflowmanagement (digitalisering) - 4038</v>
      </c>
      <c r="C278" s="30">
        <v>73.5</v>
      </c>
      <c r="D278" t="str">
        <f t="shared" si="14"/>
        <v>OefentherapeutZelftriage en patiëntflowmanagement (digitalisering) - 4038</v>
      </c>
    </row>
    <row r="279" spans="1:4" ht="15" x14ac:dyDescent="0.25">
      <c r="A279" t="str">
        <f t="shared" si="12"/>
        <v>Oefentherapeut</v>
      </c>
      <c r="B279" t="str">
        <f t="shared" si="13"/>
        <v>Zorginnovatie slimme telefonie (innovatie) - 4039</v>
      </c>
      <c r="C279" s="30">
        <v>73.5</v>
      </c>
      <c r="D279" t="str">
        <f t="shared" si="14"/>
        <v>OefentherapeutZorginnovatie slimme telefonie (innovatie) - 4039</v>
      </c>
    </row>
    <row r="280" spans="1:4" ht="15" x14ac:dyDescent="0.25">
      <c r="A280" t="str">
        <f t="shared" si="12"/>
        <v>Oefentherapeut</v>
      </c>
      <c r="B280" t="str">
        <f t="shared" si="13"/>
        <v>Overig</v>
      </c>
      <c r="C280" s="30">
        <v>73.5</v>
      </c>
      <c r="D280" t="str">
        <f t="shared" si="14"/>
        <v>OefentherapeutOverig</v>
      </c>
    </row>
    <row r="281" spans="1:4" ht="15" x14ac:dyDescent="0.25">
      <c r="A281" t="str">
        <f t="shared" si="12"/>
        <v>Podotherapeut</v>
      </c>
      <c r="B281" t="str">
        <f t="shared" si="13"/>
        <v>Atriumfibrilleren (CVRM Ketenzorg) - 2350</v>
      </c>
      <c r="C281" s="30">
        <v>73.5</v>
      </c>
      <c r="D281" t="str">
        <f t="shared" si="14"/>
        <v>PodotherapeutAtriumfibrilleren (CVRM Ketenzorg) - 2350</v>
      </c>
    </row>
    <row r="282" spans="1:4" ht="15" x14ac:dyDescent="0.25">
      <c r="A282" t="str">
        <f t="shared" si="12"/>
        <v>Podotherapeut</v>
      </c>
      <c r="B282" t="str">
        <f t="shared" si="13"/>
        <v>AWMNL (innovatie) - 4035</v>
      </c>
      <c r="C282" s="30">
        <v>73.5</v>
      </c>
      <c r="D282" t="str">
        <f t="shared" si="14"/>
        <v>PodotherapeutAWMNL (innovatie) - 4035</v>
      </c>
    </row>
    <row r="283" spans="1:4" ht="15" x14ac:dyDescent="0.25">
      <c r="A283" t="str">
        <f t="shared" si="12"/>
        <v>Podotherapeut</v>
      </c>
      <c r="B283" t="str">
        <f t="shared" si="13"/>
        <v>Continuïteit huisartsen - 4029</v>
      </c>
      <c r="C283" s="30">
        <v>73.5</v>
      </c>
      <c r="D283" t="str">
        <f t="shared" si="14"/>
        <v>PodotherapeutContinuïteit huisartsen - 4029</v>
      </c>
    </row>
    <row r="284" spans="1:4" ht="15" x14ac:dyDescent="0.25">
      <c r="A284" t="str">
        <f t="shared" si="12"/>
        <v>Podotherapeut</v>
      </c>
      <c r="B284" t="str">
        <f t="shared" si="13"/>
        <v>COPD - 2200</v>
      </c>
      <c r="C284" s="30">
        <v>73.5</v>
      </c>
      <c r="D284" t="str">
        <f t="shared" si="14"/>
        <v>PodotherapeutCOPD - 2200</v>
      </c>
    </row>
    <row r="285" spans="1:4" ht="15" x14ac:dyDescent="0.25">
      <c r="A285" t="str">
        <f t="shared" si="12"/>
        <v>Podotherapeut</v>
      </c>
      <c r="B285" t="str">
        <f t="shared" si="13"/>
        <v>CVRM - 2300</v>
      </c>
      <c r="C285" s="30">
        <v>73.5</v>
      </c>
      <c r="D285" t="str">
        <f t="shared" si="14"/>
        <v>PodotherapeutCVRM - 2300</v>
      </c>
    </row>
    <row r="286" spans="1:4" ht="15" x14ac:dyDescent="0.25">
      <c r="A286" t="str">
        <f t="shared" si="12"/>
        <v>Podotherapeut</v>
      </c>
      <c r="B286" t="str">
        <f t="shared" si="13"/>
        <v>Diabetes - 2100</v>
      </c>
      <c r="C286" s="30">
        <v>73.5</v>
      </c>
      <c r="D286" t="str">
        <f t="shared" si="14"/>
        <v>PodotherapeutDiabetes - 2100</v>
      </c>
    </row>
    <row r="287" spans="1:4" ht="15" x14ac:dyDescent="0.25">
      <c r="A287" t="str">
        <f t="shared" si="12"/>
        <v>Podotherapeut</v>
      </c>
      <c r="B287" t="str">
        <f t="shared" si="13"/>
        <v>Geriatrisch spreekuur - 4010</v>
      </c>
      <c r="C287" s="30">
        <v>73.5</v>
      </c>
      <c r="D287" t="str">
        <f t="shared" si="14"/>
        <v>PodotherapeutGeriatrisch spreekuur - 4010</v>
      </c>
    </row>
    <row r="288" spans="1:4" ht="15" x14ac:dyDescent="0.25">
      <c r="A288" t="str">
        <f t="shared" si="12"/>
        <v>Podotherapeut</v>
      </c>
      <c r="B288" t="str">
        <f t="shared" si="13"/>
        <v>GGZ - 1604</v>
      </c>
      <c r="C288" s="30">
        <v>73.5</v>
      </c>
      <c r="D288" t="str">
        <f t="shared" si="14"/>
        <v>PodotherapeutGGZ - 1604</v>
      </c>
    </row>
    <row r="289" spans="1:4" ht="15" x14ac:dyDescent="0.25">
      <c r="A289" t="str">
        <f t="shared" si="12"/>
        <v>Podotherapeut</v>
      </c>
      <c r="B289" t="str">
        <f t="shared" si="13"/>
        <v>Hechte wijkverbanden ZonMW - 4033</v>
      </c>
      <c r="C289" s="30">
        <v>90</v>
      </c>
      <c r="D289" t="str">
        <f t="shared" si="14"/>
        <v>PodotherapeutHechte wijkverbanden ZonMW - 4033</v>
      </c>
    </row>
    <row r="290" spans="1:4" ht="15" x14ac:dyDescent="0.25">
      <c r="A290" t="str">
        <f t="shared" si="12"/>
        <v>Podotherapeut</v>
      </c>
      <c r="B290" t="str">
        <f t="shared" si="13"/>
        <v>Hart-Longnetwerk Utrecht - 4034</v>
      </c>
      <c r="C290" s="30">
        <v>73.5</v>
      </c>
      <c r="D290" t="str">
        <f t="shared" si="14"/>
        <v>PodotherapeutHart-Longnetwerk Utrecht - 4034</v>
      </c>
    </row>
    <row r="291" spans="1:4" ht="15" x14ac:dyDescent="0.25">
      <c r="A291" t="str">
        <f t="shared" si="12"/>
        <v>Podotherapeut</v>
      </c>
      <c r="B291" t="str">
        <f t="shared" si="13"/>
        <v>HIS implementatie - 4001</v>
      </c>
      <c r="C291" s="30">
        <v>73.5</v>
      </c>
      <c r="D291" t="str">
        <f t="shared" si="14"/>
        <v>PodotherapeutHIS implementatie - 4001</v>
      </c>
    </row>
    <row r="292" spans="1:4" ht="15" x14ac:dyDescent="0.25">
      <c r="A292" t="str">
        <f t="shared" si="12"/>
        <v>Podotherapeut</v>
      </c>
      <c r="B292" t="str">
        <f t="shared" si="13"/>
        <v>IDS Apotheker behandelaar-Huisartsen, Vleuten - 4084</v>
      </c>
      <c r="C292" s="30">
        <v>73.5</v>
      </c>
      <c r="D292" t="str">
        <f t="shared" si="14"/>
        <v>PodotherapeutIDS Apotheker behandelaar-Huisartsen, Vleuten - 4084</v>
      </c>
    </row>
    <row r="293" spans="1:4" ht="15" x14ac:dyDescent="0.25">
      <c r="A293" t="str">
        <f t="shared" si="12"/>
        <v>Podotherapeut</v>
      </c>
      <c r="B293" t="str">
        <f t="shared" si="13"/>
        <v>IDS Apotheker-Huisartsen, Montfoort/Linschoten - 4094</v>
      </c>
      <c r="C293" s="30">
        <v>73.5</v>
      </c>
      <c r="D293" t="str">
        <f t="shared" si="14"/>
        <v>PodotherapeutIDS Apotheker-Huisartsen, Montfoort/Linschoten - 4094</v>
      </c>
    </row>
    <row r="294" spans="1:4" ht="15" x14ac:dyDescent="0.25">
      <c r="A294" t="str">
        <f t="shared" si="12"/>
        <v>Podotherapeut</v>
      </c>
      <c r="B294" t="str">
        <f t="shared" si="13"/>
        <v>IZA Utrechtse Fabriek voor Zorgvernieuwing - 2601</v>
      </c>
      <c r="C294" s="30">
        <v>109</v>
      </c>
      <c r="D294" t="str">
        <f t="shared" si="14"/>
        <v>PodotherapeutIZA Utrechtse Fabriek voor Zorgvernieuwing - 2601</v>
      </c>
    </row>
    <row r="295" spans="1:4" ht="15" x14ac:dyDescent="0.25">
      <c r="A295" t="str">
        <f t="shared" si="12"/>
        <v>Podotherapeut</v>
      </c>
      <c r="B295" t="str">
        <f t="shared" si="13"/>
        <v>IZA Netwerk Mentaal Gezond Midden-Nederland - 2602</v>
      </c>
      <c r="C295" s="30">
        <v>73.5</v>
      </c>
      <c r="D295" t="str">
        <f t="shared" si="14"/>
        <v>PodotherapeutIZA Netwerk Mentaal Gezond Midden-Nederland - 2602</v>
      </c>
    </row>
    <row r="296" spans="1:4" ht="15" x14ac:dyDescent="0.25">
      <c r="A296" t="str">
        <f t="shared" si="12"/>
        <v>Podotherapeut</v>
      </c>
      <c r="B296" t="str">
        <f t="shared" si="13"/>
        <v xml:space="preserve">IZA Palliatieve zorg in Midden-Nederland - 2603 </v>
      </c>
      <c r="C296" s="30">
        <v>73.5</v>
      </c>
      <c r="D296" t="str">
        <f t="shared" si="14"/>
        <v xml:space="preserve">PodotherapeutIZA Palliatieve zorg in Midden-Nederland - 2603 </v>
      </c>
    </row>
    <row r="297" spans="1:4" ht="15" x14ac:dyDescent="0.25">
      <c r="A297" t="str">
        <f t="shared" si="12"/>
        <v>Podotherapeut</v>
      </c>
      <c r="B297" t="str">
        <f t="shared" si="13"/>
        <v xml:space="preserve">IZA Kortdurend verblijf Utrecht - 2604 </v>
      </c>
      <c r="C297" s="30">
        <v>73.5</v>
      </c>
      <c r="D297" t="str">
        <f t="shared" si="14"/>
        <v xml:space="preserve">PodotherapeutIZA Kortdurend verblijf Utrecht - 2604 </v>
      </c>
    </row>
    <row r="298" spans="1:4" ht="15" x14ac:dyDescent="0.25">
      <c r="A298" t="str">
        <f t="shared" si="12"/>
        <v>Podotherapeut</v>
      </c>
      <c r="B298" t="str">
        <f t="shared" si="13"/>
        <v>IZA Digitalisering en Databeschikbaarheid - 2605</v>
      </c>
      <c r="C298" s="30">
        <v>73.5</v>
      </c>
      <c r="D298" t="str">
        <f t="shared" si="14"/>
        <v>PodotherapeutIZA Digitalisering en Databeschikbaarheid - 2605</v>
      </c>
    </row>
    <row r="299" spans="1:4" ht="15" x14ac:dyDescent="0.25">
      <c r="A299" t="str">
        <f t="shared" si="12"/>
        <v>Podotherapeut</v>
      </c>
      <c r="B299" t="str">
        <f t="shared" si="13"/>
        <v>MTVP - 4015</v>
      </c>
      <c r="C299" s="30">
        <v>73.5</v>
      </c>
      <c r="D299" t="str">
        <f t="shared" si="14"/>
        <v>PodotherapeutMTVP - 4015</v>
      </c>
    </row>
    <row r="300" spans="1:4" ht="15" x14ac:dyDescent="0.25">
      <c r="A300" t="str">
        <f t="shared" si="12"/>
        <v>Podotherapeut</v>
      </c>
      <c r="B300" t="str">
        <f t="shared" si="13"/>
        <v>NUGroen II - 4036</v>
      </c>
      <c r="C300" s="30">
        <v>73.5</v>
      </c>
      <c r="D300" t="str">
        <f t="shared" si="14"/>
        <v>PodotherapeutNUGroen II - 4036</v>
      </c>
    </row>
    <row r="301" spans="1:4" ht="15" x14ac:dyDescent="0.25">
      <c r="A301" t="str">
        <f t="shared" si="12"/>
        <v>Podotherapeut</v>
      </c>
      <c r="B301" t="str">
        <f t="shared" si="13"/>
        <v>Oncologie - 4019</v>
      </c>
      <c r="C301" s="30">
        <v>73.5</v>
      </c>
      <c r="D301" t="str">
        <f t="shared" si="14"/>
        <v>PodotherapeutOncologie - 4019</v>
      </c>
    </row>
    <row r="302" spans="1:4" ht="15" x14ac:dyDescent="0.25">
      <c r="A302" t="str">
        <f t="shared" si="12"/>
        <v>Podotherapeut</v>
      </c>
      <c r="B302" t="str">
        <f t="shared" si="13"/>
        <v>Persoonsgerichte zorg - 4022</v>
      </c>
      <c r="C302" s="30">
        <v>73.5</v>
      </c>
      <c r="D302" t="str">
        <f t="shared" si="14"/>
        <v>PodotherapeutPersoonsgerichte zorg - 4022</v>
      </c>
    </row>
    <row r="303" spans="1:4" ht="15" x14ac:dyDescent="0.25">
      <c r="A303" t="str">
        <f t="shared" si="12"/>
        <v>Podotherapeut</v>
      </c>
      <c r="B303" t="str">
        <f t="shared" si="13"/>
        <v>Programma ouderen - 2400</v>
      </c>
      <c r="C303" s="30">
        <v>73.5</v>
      </c>
      <c r="D303" t="str">
        <f t="shared" si="14"/>
        <v>PodotherapeutProgramma ouderen - 2400</v>
      </c>
    </row>
    <row r="304" spans="1:4" ht="15" x14ac:dyDescent="0.25">
      <c r="A304" t="str">
        <f t="shared" si="12"/>
        <v>Podotherapeut</v>
      </c>
      <c r="B304" t="str">
        <f t="shared" si="13"/>
        <v>Project artrose - 4016</v>
      </c>
      <c r="C304" s="30">
        <v>73.5</v>
      </c>
      <c r="D304" t="str">
        <f t="shared" si="14"/>
        <v>PodotherapeutProject artrose - 4016</v>
      </c>
    </row>
    <row r="305" spans="1:4" ht="15" x14ac:dyDescent="0.25">
      <c r="A305" t="str">
        <f t="shared" si="12"/>
        <v>Podotherapeut</v>
      </c>
      <c r="B305" t="str">
        <f t="shared" si="13"/>
        <v>Project GLI - 4025</v>
      </c>
      <c r="C305" s="30">
        <v>73.5</v>
      </c>
      <c r="D305" t="str">
        <f t="shared" si="14"/>
        <v>PodotherapeutProject GLI - 4025</v>
      </c>
    </row>
    <row r="306" spans="1:4" ht="15" x14ac:dyDescent="0.25">
      <c r="A306" t="str">
        <f t="shared" si="12"/>
        <v>Podotherapeut</v>
      </c>
      <c r="B306" t="str">
        <f t="shared" si="13"/>
        <v>Project ICT - 1450</v>
      </c>
      <c r="C306" s="30">
        <v>73.5</v>
      </c>
      <c r="D306" t="str">
        <f t="shared" si="14"/>
        <v>PodotherapeutProject ICT - 1450</v>
      </c>
    </row>
    <row r="307" spans="1:4" ht="15" x14ac:dyDescent="0.25">
      <c r="A307" t="str">
        <f t="shared" si="12"/>
        <v>Podotherapeut</v>
      </c>
      <c r="B307" t="str">
        <f t="shared" si="13"/>
        <v>Thuismonitoring in chronische zorg (digitalisering) - 4040</v>
      </c>
      <c r="C307" s="30">
        <v>73.5</v>
      </c>
      <c r="D307" t="str">
        <f t="shared" si="14"/>
        <v>PodotherapeutThuismonitoring in chronische zorg (digitalisering) - 4040</v>
      </c>
    </row>
    <row r="308" spans="1:4" ht="15" x14ac:dyDescent="0.25">
      <c r="A308" t="str">
        <f t="shared" si="12"/>
        <v>Podotherapeut</v>
      </c>
      <c r="B308" t="str">
        <f t="shared" si="13"/>
        <v>Valrisicobeoordeling (innovatie) - 4041</v>
      </c>
      <c r="C308" s="30">
        <v>73.5</v>
      </c>
      <c r="D308" t="str">
        <f t="shared" si="14"/>
        <v>PodotherapeutValrisicobeoordeling (innovatie) - 4041</v>
      </c>
    </row>
    <row r="309" spans="1:4" ht="15" x14ac:dyDescent="0.25">
      <c r="A309" t="str">
        <f t="shared" si="12"/>
        <v>Podotherapeut</v>
      </c>
      <c r="B309" t="str">
        <f t="shared" si="13"/>
        <v>Zelftriage en patiëntflowmanagement (digitalisering) - 4038</v>
      </c>
      <c r="C309" s="30">
        <v>73.5</v>
      </c>
      <c r="D309" t="str">
        <f t="shared" si="14"/>
        <v>PodotherapeutZelftriage en patiëntflowmanagement (digitalisering) - 4038</v>
      </c>
    </row>
    <row r="310" spans="1:4" ht="15" x14ac:dyDescent="0.25">
      <c r="A310" t="str">
        <f t="shared" si="12"/>
        <v>Podotherapeut</v>
      </c>
      <c r="B310" t="str">
        <f t="shared" si="13"/>
        <v>Zorginnovatie slimme telefonie (innovatie) - 4039</v>
      </c>
      <c r="C310" s="30">
        <v>73.5</v>
      </c>
      <c r="D310" t="str">
        <f t="shared" si="14"/>
        <v>PodotherapeutZorginnovatie slimme telefonie (innovatie) - 4039</v>
      </c>
    </row>
    <row r="311" spans="1:4" ht="15" x14ac:dyDescent="0.25">
      <c r="A311" t="str">
        <f t="shared" si="12"/>
        <v>Podotherapeut</v>
      </c>
      <c r="B311" t="str">
        <f t="shared" si="13"/>
        <v>Overig</v>
      </c>
      <c r="C311" s="30">
        <v>73.5</v>
      </c>
      <c r="D311" t="str">
        <f t="shared" si="14"/>
        <v>PodotherapeutOverig</v>
      </c>
    </row>
    <row r="312" spans="1:4" ht="15" x14ac:dyDescent="0.25">
      <c r="A312" t="str">
        <f t="shared" si="12"/>
        <v>POH</v>
      </c>
      <c r="B312" t="str">
        <f t="shared" si="13"/>
        <v>Atriumfibrilleren (CVRM Ketenzorg) - 2350</v>
      </c>
      <c r="C312" s="30">
        <v>73.5</v>
      </c>
      <c r="D312" t="str">
        <f t="shared" si="14"/>
        <v>POHAtriumfibrilleren (CVRM Ketenzorg) - 2350</v>
      </c>
    </row>
    <row r="313" spans="1:4" ht="15" x14ac:dyDescent="0.25">
      <c r="A313" t="str">
        <f t="shared" si="12"/>
        <v>POH</v>
      </c>
      <c r="B313" t="str">
        <f t="shared" si="13"/>
        <v>AWMNL (innovatie) - 4035</v>
      </c>
      <c r="C313" s="30">
        <v>73.5</v>
      </c>
      <c r="D313" t="str">
        <f t="shared" si="14"/>
        <v>POHAWMNL (innovatie) - 4035</v>
      </c>
    </row>
    <row r="314" spans="1:4" ht="15" x14ac:dyDescent="0.25">
      <c r="A314" t="str">
        <f t="shared" si="12"/>
        <v>POH</v>
      </c>
      <c r="B314" t="str">
        <f t="shared" si="13"/>
        <v>Continuïteit huisartsen - 4029</v>
      </c>
      <c r="C314" s="30">
        <v>73.5</v>
      </c>
      <c r="D314" t="str">
        <f t="shared" si="14"/>
        <v>POHContinuïteit huisartsen - 4029</v>
      </c>
    </row>
    <row r="315" spans="1:4" ht="15" x14ac:dyDescent="0.25">
      <c r="A315" t="str">
        <f t="shared" si="12"/>
        <v>POH</v>
      </c>
      <c r="B315" t="str">
        <f t="shared" si="13"/>
        <v>COPD - 2200</v>
      </c>
      <c r="C315" s="30">
        <v>73.5</v>
      </c>
      <c r="D315" t="str">
        <f t="shared" si="14"/>
        <v>POHCOPD - 2200</v>
      </c>
    </row>
    <row r="316" spans="1:4" ht="15" x14ac:dyDescent="0.25">
      <c r="A316" t="str">
        <f t="shared" si="12"/>
        <v>POH</v>
      </c>
      <c r="B316" t="str">
        <f t="shared" si="13"/>
        <v>CVRM - 2300</v>
      </c>
      <c r="C316" s="30">
        <v>73.5</v>
      </c>
      <c r="D316" t="str">
        <f t="shared" si="14"/>
        <v>POHCVRM - 2300</v>
      </c>
    </row>
    <row r="317" spans="1:4" ht="15" x14ac:dyDescent="0.25">
      <c r="A317" t="str">
        <f t="shared" si="12"/>
        <v>POH</v>
      </c>
      <c r="B317" t="str">
        <f t="shared" si="13"/>
        <v>Diabetes - 2100</v>
      </c>
      <c r="C317" s="30">
        <v>73.5</v>
      </c>
      <c r="D317" t="str">
        <f t="shared" si="14"/>
        <v>POHDiabetes - 2100</v>
      </c>
    </row>
    <row r="318" spans="1:4" ht="15" x14ac:dyDescent="0.25">
      <c r="A318" t="str">
        <f t="shared" si="12"/>
        <v>POH</v>
      </c>
      <c r="B318" t="str">
        <f t="shared" si="13"/>
        <v>Geriatrisch spreekuur - 4010</v>
      </c>
      <c r="C318" s="30">
        <v>73.5</v>
      </c>
      <c r="D318" t="str">
        <f t="shared" si="14"/>
        <v>POHGeriatrisch spreekuur - 4010</v>
      </c>
    </row>
    <row r="319" spans="1:4" ht="15" x14ac:dyDescent="0.25">
      <c r="A319" t="str">
        <f t="shared" si="12"/>
        <v>POH</v>
      </c>
      <c r="B319" t="str">
        <f t="shared" si="13"/>
        <v>GGZ - 1604</v>
      </c>
      <c r="C319" s="30">
        <v>73.5</v>
      </c>
      <c r="D319" t="str">
        <f t="shared" si="14"/>
        <v>POHGGZ - 1604</v>
      </c>
    </row>
    <row r="320" spans="1:4" ht="15" x14ac:dyDescent="0.25">
      <c r="A320" t="str">
        <f t="shared" si="12"/>
        <v>POH</v>
      </c>
      <c r="B320" t="str">
        <f t="shared" si="13"/>
        <v>Hechte wijkverbanden ZonMW - 4033</v>
      </c>
      <c r="C320" s="30">
        <v>90</v>
      </c>
      <c r="D320" t="str">
        <f t="shared" si="14"/>
        <v>POHHechte wijkverbanden ZonMW - 4033</v>
      </c>
    </row>
    <row r="321" spans="1:4" ht="15" x14ac:dyDescent="0.25">
      <c r="A321" t="str">
        <f t="shared" si="12"/>
        <v>POH</v>
      </c>
      <c r="B321" t="str">
        <f t="shared" si="13"/>
        <v>Hart-Longnetwerk Utrecht - 4034</v>
      </c>
      <c r="C321" s="30">
        <v>73.5</v>
      </c>
      <c r="D321" t="str">
        <f t="shared" si="14"/>
        <v>POHHart-Longnetwerk Utrecht - 4034</v>
      </c>
    </row>
    <row r="322" spans="1:4" ht="15" x14ac:dyDescent="0.25">
      <c r="A322" t="str">
        <f t="shared" ref="A322:A373" si="15">INDEX($E$2:$E$15,INT((ROW()-2)/COUNTA($G$2:$G$33))+1)</f>
        <v>POH</v>
      </c>
      <c r="B322" t="str">
        <f t="shared" ref="B322:B373" si="16">INDEX($G$2:$G$33,MOD(ROW()-2,COUNTA($G$2:$G$33))+1)</f>
        <v>HIS implementatie - 4001</v>
      </c>
      <c r="C322" s="30">
        <v>73.5</v>
      </c>
      <c r="D322" t="str">
        <f t="shared" si="14"/>
        <v>POHHIS implementatie - 4001</v>
      </c>
    </row>
    <row r="323" spans="1:4" ht="15" x14ac:dyDescent="0.25">
      <c r="A323" t="str">
        <f t="shared" si="15"/>
        <v>POH</v>
      </c>
      <c r="B323" t="str">
        <f t="shared" si="16"/>
        <v>IDS Apotheker behandelaar-Huisartsen, Vleuten - 4084</v>
      </c>
      <c r="C323" s="30">
        <v>73.5</v>
      </c>
      <c r="D323" t="str">
        <f t="shared" ref="D323:D374" si="17">A323&amp;B323</f>
        <v>POHIDS Apotheker behandelaar-Huisartsen, Vleuten - 4084</v>
      </c>
    </row>
    <row r="324" spans="1:4" ht="15" x14ac:dyDescent="0.25">
      <c r="A324" t="str">
        <f t="shared" si="15"/>
        <v>POH</v>
      </c>
      <c r="B324" t="str">
        <f t="shared" si="16"/>
        <v>IDS Apotheker-Huisartsen, Montfoort/Linschoten - 4094</v>
      </c>
      <c r="C324" s="30">
        <v>73.5</v>
      </c>
      <c r="D324" t="str">
        <f t="shared" si="17"/>
        <v>POHIDS Apotheker-Huisartsen, Montfoort/Linschoten - 4094</v>
      </c>
    </row>
    <row r="325" spans="1:4" ht="15" x14ac:dyDescent="0.25">
      <c r="A325" t="str">
        <f t="shared" si="15"/>
        <v>POH</v>
      </c>
      <c r="B325" t="str">
        <f t="shared" si="16"/>
        <v>IZA Utrechtse Fabriek voor Zorgvernieuwing - 2601</v>
      </c>
      <c r="C325" s="30">
        <v>109</v>
      </c>
      <c r="D325" t="str">
        <f t="shared" si="17"/>
        <v>POHIZA Utrechtse Fabriek voor Zorgvernieuwing - 2601</v>
      </c>
    </row>
    <row r="326" spans="1:4" ht="15" x14ac:dyDescent="0.25">
      <c r="A326" t="str">
        <f t="shared" si="15"/>
        <v>POH</v>
      </c>
      <c r="B326" t="str">
        <f t="shared" si="16"/>
        <v>IZA Netwerk Mentaal Gezond Midden-Nederland - 2602</v>
      </c>
      <c r="C326" s="30">
        <v>84.7</v>
      </c>
      <c r="D326" t="str">
        <f t="shared" si="17"/>
        <v>POHIZA Netwerk Mentaal Gezond Midden-Nederland - 2602</v>
      </c>
    </row>
    <row r="327" spans="1:4" ht="15" x14ac:dyDescent="0.25">
      <c r="A327" t="str">
        <f t="shared" si="15"/>
        <v>POH</v>
      </c>
      <c r="B327" t="str">
        <f t="shared" si="16"/>
        <v xml:space="preserve">IZA Palliatieve zorg in Midden-Nederland - 2603 </v>
      </c>
      <c r="C327" s="30">
        <v>73.5</v>
      </c>
      <c r="D327" t="str">
        <f t="shared" si="17"/>
        <v xml:space="preserve">POHIZA Palliatieve zorg in Midden-Nederland - 2603 </v>
      </c>
    </row>
    <row r="328" spans="1:4" ht="15" x14ac:dyDescent="0.25">
      <c r="A328" t="str">
        <f t="shared" si="15"/>
        <v>POH</v>
      </c>
      <c r="B328" t="str">
        <f t="shared" si="16"/>
        <v xml:space="preserve">IZA Kortdurend verblijf Utrecht - 2604 </v>
      </c>
      <c r="C328" s="30">
        <v>73.5</v>
      </c>
      <c r="D328" t="str">
        <f t="shared" si="17"/>
        <v xml:space="preserve">POHIZA Kortdurend verblijf Utrecht - 2604 </v>
      </c>
    </row>
    <row r="329" spans="1:4" ht="15" x14ac:dyDescent="0.25">
      <c r="A329" t="str">
        <f t="shared" si="15"/>
        <v>POH</v>
      </c>
      <c r="B329" t="str">
        <f t="shared" si="16"/>
        <v>IZA Digitalisering en Databeschikbaarheid - 2605</v>
      </c>
      <c r="C329" s="30">
        <v>73.5</v>
      </c>
      <c r="D329" t="str">
        <f t="shared" si="17"/>
        <v>POHIZA Digitalisering en Databeschikbaarheid - 2605</v>
      </c>
    </row>
    <row r="330" spans="1:4" ht="15" x14ac:dyDescent="0.25">
      <c r="A330" t="str">
        <f t="shared" si="15"/>
        <v>POH</v>
      </c>
      <c r="B330" t="str">
        <f t="shared" si="16"/>
        <v>MTVP - 4015</v>
      </c>
      <c r="C330" s="30">
        <v>73.5</v>
      </c>
      <c r="D330" t="str">
        <f t="shared" si="17"/>
        <v>POHMTVP - 4015</v>
      </c>
    </row>
    <row r="331" spans="1:4" ht="15" x14ac:dyDescent="0.25">
      <c r="A331" t="str">
        <f t="shared" si="15"/>
        <v>POH</v>
      </c>
      <c r="B331" t="str">
        <f t="shared" si="16"/>
        <v>NUGroen II - 4036</v>
      </c>
      <c r="C331" s="30">
        <v>73.5</v>
      </c>
      <c r="D331" t="str">
        <f t="shared" si="17"/>
        <v>POHNUGroen II - 4036</v>
      </c>
    </row>
    <row r="332" spans="1:4" ht="15" x14ac:dyDescent="0.25">
      <c r="A332" t="str">
        <f t="shared" si="15"/>
        <v>POH</v>
      </c>
      <c r="B332" t="str">
        <f t="shared" si="16"/>
        <v>Oncologie - 4019</v>
      </c>
      <c r="C332" s="30">
        <v>73.5</v>
      </c>
      <c r="D332" t="str">
        <f t="shared" si="17"/>
        <v>POHOncologie - 4019</v>
      </c>
    </row>
    <row r="333" spans="1:4" ht="15" x14ac:dyDescent="0.25">
      <c r="A333" t="str">
        <f t="shared" si="15"/>
        <v>POH</v>
      </c>
      <c r="B333" t="str">
        <f t="shared" si="16"/>
        <v>Persoonsgerichte zorg - 4022</v>
      </c>
      <c r="C333" s="30">
        <v>73.5</v>
      </c>
      <c r="D333" t="str">
        <f t="shared" si="17"/>
        <v>POHPersoonsgerichte zorg - 4022</v>
      </c>
    </row>
    <row r="334" spans="1:4" ht="15" x14ac:dyDescent="0.25">
      <c r="A334" t="str">
        <f t="shared" si="15"/>
        <v>POH</v>
      </c>
      <c r="B334" t="str">
        <f t="shared" si="16"/>
        <v>Programma ouderen - 2400</v>
      </c>
      <c r="C334" s="30">
        <v>73.5</v>
      </c>
      <c r="D334" t="str">
        <f t="shared" si="17"/>
        <v>POHProgramma ouderen - 2400</v>
      </c>
    </row>
    <row r="335" spans="1:4" ht="15" x14ac:dyDescent="0.25">
      <c r="A335" t="str">
        <f t="shared" si="15"/>
        <v>POH</v>
      </c>
      <c r="B335" t="str">
        <f t="shared" si="16"/>
        <v>Project artrose - 4016</v>
      </c>
      <c r="C335" s="30">
        <v>73.5</v>
      </c>
      <c r="D335" t="str">
        <f t="shared" si="17"/>
        <v>POHProject artrose - 4016</v>
      </c>
    </row>
    <row r="336" spans="1:4" ht="15" x14ac:dyDescent="0.25">
      <c r="A336" t="str">
        <f t="shared" si="15"/>
        <v>POH</v>
      </c>
      <c r="B336" t="str">
        <f t="shared" si="16"/>
        <v>Project GLI - 4025</v>
      </c>
      <c r="C336" s="30">
        <v>73.5</v>
      </c>
      <c r="D336" t="str">
        <f t="shared" si="17"/>
        <v>POHProject GLI - 4025</v>
      </c>
    </row>
    <row r="337" spans="1:4" ht="15" x14ac:dyDescent="0.25">
      <c r="A337" t="str">
        <f t="shared" si="15"/>
        <v>POH</v>
      </c>
      <c r="B337" t="str">
        <f t="shared" si="16"/>
        <v>Project ICT - 1450</v>
      </c>
      <c r="C337" s="30">
        <v>73.5</v>
      </c>
      <c r="D337" t="str">
        <f t="shared" si="17"/>
        <v>POHProject ICT - 1450</v>
      </c>
    </row>
    <row r="338" spans="1:4" ht="15" x14ac:dyDescent="0.25">
      <c r="A338" t="str">
        <f t="shared" si="15"/>
        <v>POH</v>
      </c>
      <c r="B338" t="str">
        <f t="shared" si="16"/>
        <v>Thuismonitoring in chronische zorg (digitalisering) - 4040</v>
      </c>
      <c r="C338" s="30">
        <v>73.5</v>
      </c>
      <c r="D338" t="str">
        <f t="shared" si="17"/>
        <v>POHThuismonitoring in chronische zorg (digitalisering) - 4040</v>
      </c>
    </row>
    <row r="339" spans="1:4" ht="15" x14ac:dyDescent="0.25">
      <c r="A339" t="str">
        <f t="shared" si="15"/>
        <v>POH</v>
      </c>
      <c r="B339" t="str">
        <f t="shared" si="16"/>
        <v>Valrisicobeoordeling (innovatie) - 4041</v>
      </c>
      <c r="C339" s="30">
        <v>73.5</v>
      </c>
      <c r="D339" t="str">
        <f t="shared" si="17"/>
        <v>POHValrisicobeoordeling (innovatie) - 4041</v>
      </c>
    </row>
    <row r="340" spans="1:4" ht="15" x14ac:dyDescent="0.25">
      <c r="A340" t="str">
        <f t="shared" si="15"/>
        <v>POH</v>
      </c>
      <c r="B340" t="str">
        <f t="shared" si="16"/>
        <v>Zelftriage en patiëntflowmanagement (digitalisering) - 4038</v>
      </c>
      <c r="C340" s="30">
        <v>73.5</v>
      </c>
      <c r="D340" t="str">
        <f t="shared" si="17"/>
        <v>POHZelftriage en patiëntflowmanagement (digitalisering) - 4038</v>
      </c>
    </row>
    <row r="341" spans="1:4" ht="15" x14ac:dyDescent="0.25">
      <c r="A341" t="str">
        <f t="shared" si="15"/>
        <v>POH</v>
      </c>
      <c r="B341" t="str">
        <f t="shared" si="16"/>
        <v>Zorginnovatie slimme telefonie (innovatie) - 4039</v>
      </c>
      <c r="C341" s="30">
        <v>73.5</v>
      </c>
      <c r="D341" t="str">
        <f t="shared" si="17"/>
        <v>POHZorginnovatie slimme telefonie (innovatie) - 4039</v>
      </c>
    </row>
    <row r="342" spans="1:4" ht="15" x14ac:dyDescent="0.25">
      <c r="A342" t="str">
        <f t="shared" si="15"/>
        <v>POH</v>
      </c>
      <c r="B342" t="str">
        <f t="shared" si="16"/>
        <v>Overig</v>
      </c>
      <c r="C342" s="30">
        <v>73.5</v>
      </c>
      <c r="D342" t="str">
        <f t="shared" si="17"/>
        <v>POHOverig</v>
      </c>
    </row>
    <row r="343" spans="1:4" ht="15" x14ac:dyDescent="0.25">
      <c r="A343" t="str">
        <f t="shared" si="15"/>
        <v>Praktijkmanager</v>
      </c>
      <c r="B343" t="str">
        <f t="shared" si="16"/>
        <v>Atriumfibrilleren (CVRM Ketenzorg) - 2350</v>
      </c>
      <c r="C343" s="30">
        <v>73.5</v>
      </c>
      <c r="D343" t="str">
        <f t="shared" si="17"/>
        <v>PraktijkmanagerAtriumfibrilleren (CVRM Ketenzorg) - 2350</v>
      </c>
    </row>
    <row r="344" spans="1:4" ht="15" x14ac:dyDescent="0.25">
      <c r="A344" t="str">
        <f t="shared" si="15"/>
        <v>Praktijkmanager</v>
      </c>
      <c r="B344" t="str">
        <f t="shared" si="16"/>
        <v>AWMNL (innovatie) - 4035</v>
      </c>
      <c r="C344" s="30">
        <v>73.5</v>
      </c>
      <c r="D344" t="str">
        <f t="shared" si="17"/>
        <v>PraktijkmanagerAWMNL (innovatie) - 4035</v>
      </c>
    </row>
    <row r="345" spans="1:4" ht="15" x14ac:dyDescent="0.25">
      <c r="A345" t="str">
        <f t="shared" si="15"/>
        <v>Praktijkmanager</v>
      </c>
      <c r="B345" t="str">
        <f t="shared" si="16"/>
        <v>Continuïteit huisartsen - 4029</v>
      </c>
      <c r="C345" s="30">
        <v>73.5</v>
      </c>
      <c r="D345" t="str">
        <f t="shared" si="17"/>
        <v>PraktijkmanagerContinuïteit huisartsen - 4029</v>
      </c>
    </row>
    <row r="346" spans="1:4" ht="15" x14ac:dyDescent="0.25">
      <c r="A346" t="str">
        <f t="shared" si="15"/>
        <v>Praktijkmanager</v>
      </c>
      <c r="B346" t="str">
        <f t="shared" si="16"/>
        <v>COPD - 2200</v>
      </c>
      <c r="C346" s="30">
        <v>73.5</v>
      </c>
      <c r="D346" t="str">
        <f t="shared" si="17"/>
        <v>PraktijkmanagerCOPD - 2200</v>
      </c>
    </row>
    <row r="347" spans="1:4" ht="15" x14ac:dyDescent="0.25">
      <c r="A347" t="str">
        <f t="shared" si="15"/>
        <v>Praktijkmanager</v>
      </c>
      <c r="B347" t="str">
        <f t="shared" si="16"/>
        <v>CVRM - 2300</v>
      </c>
      <c r="C347" s="30">
        <v>73.5</v>
      </c>
      <c r="D347" t="str">
        <f t="shared" si="17"/>
        <v>PraktijkmanagerCVRM - 2300</v>
      </c>
    </row>
    <row r="348" spans="1:4" ht="15" x14ac:dyDescent="0.25">
      <c r="A348" t="str">
        <f t="shared" si="15"/>
        <v>Praktijkmanager</v>
      </c>
      <c r="B348" t="str">
        <f t="shared" si="16"/>
        <v>Diabetes - 2100</v>
      </c>
      <c r="C348" s="30">
        <v>73.5</v>
      </c>
      <c r="D348" t="str">
        <f t="shared" si="17"/>
        <v>PraktijkmanagerDiabetes - 2100</v>
      </c>
    </row>
    <row r="349" spans="1:4" ht="15" x14ac:dyDescent="0.25">
      <c r="A349" t="str">
        <f t="shared" si="15"/>
        <v>Praktijkmanager</v>
      </c>
      <c r="B349" t="str">
        <f t="shared" si="16"/>
        <v>Geriatrisch spreekuur - 4010</v>
      </c>
      <c r="C349" s="30">
        <v>73.5</v>
      </c>
      <c r="D349" t="str">
        <f t="shared" si="17"/>
        <v>PraktijkmanagerGeriatrisch spreekuur - 4010</v>
      </c>
    </row>
    <row r="350" spans="1:4" ht="15" x14ac:dyDescent="0.25">
      <c r="A350" t="str">
        <f t="shared" si="15"/>
        <v>Praktijkmanager</v>
      </c>
      <c r="B350" t="str">
        <f t="shared" si="16"/>
        <v>GGZ - 1604</v>
      </c>
      <c r="C350" s="30">
        <v>73.5</v>
      </c>
      <c r="D350" t="str">
        <f t="shared" si="17"/>
        <v>PraktijkmanagerGGZ - 1604</v>
      </c>
    </row>
    <row r="351" spans="1:4" ht="15" x14ac:dyDescent="0.25">
      <c r="A351" t="str">
        <f t="shared" si="15"/>
        <v>Praktijkmanager</v>
      </c>
      <c r="B351" t="str">
        <f t="shared" si="16"/>
        <v>Hechte wijkverbanden ZonMW - 4033</v>
      </c>
      <c r="C351" s="30">
        <v>90</v>
      </c>
      <c r="D351" t="str">
        <f t="shared" si="17"/>
        <v>PraktijkmanagerHechte wijkverbanden ZonMW - 4033</v>
      </c>
    </row>
    <row r="352" spans="1:4" ht="15" x14ac:dyDescent="0.25">
      <c r="A352" t="str">
        <f t="shared" si="15"/>
        <v>Praktijkmanager</v>
      </c>
      <c r="B352" t="str">
        <f t="shared" si="16"/>
        <v>Hart-Longnetwerk Utrecht - 4034</v>
      </c>
      <c r="C352" s="30">
        <v>73.5</v>
      </c>
      <c r="D352" t="str">
        <f t="shared" si="17"/>
        <v>PraktijkmanagerHart-Longnetwerk Utrecht - 4034</v>
      </c>
    </row>
    <row r="353" spans="1:4" ht="15" x14ac:dyDescent="0.25">
      <c r="A353" t="str">
        <f t="shared" si="15"/>
        <v>Praktijkmanager</v>
      </c>
      <c r="B353" t="str">
        <f t="shared" si="16"/>
        <v>HIS implementatie - 4001</v>
      </c>
      <c r="C353" s="30">
        <v>73.5</v>
      </c>
      <c r="D353" t="str">
        <f t="shared" si="17"/>
        <v>PraktijkmanagerHIS implementatie - 4001</v>
      </c>
    </row>
    <row r="354" spans="1:4" ht="15" x14ac:dyDescent="0.25">
      <c r="A354" t="str">
        <f t="shared" si="15"/>
        <v>Praktijkmanager</v>
      </c>
      <c r="B354" t="str">
        <f t="shared" si="16"/>
        <v>IDS Apotheker behandelaar-Huisartsen, Vleuten - 4084</v>
      </c>
      <c r="C354" s="30">
        <v>73.5</v>
      </c>
      <c r="D354" t="str">
        <f t="shared" si="17"/>
        <v>PraktijkmanagerIDS Apotheker behandelaar-Huisartsen, Vleuten - 4084</v>
      </c>
    </row>
    <row r="355" spans="1:4" ht="15" x14ac:dyDescent="0.25">
      <c r="A355" t="str">
        <f t="shared" si="15"/>
        <v>Praktijkmanager</v>
      </c>
      <c r="B355" t="str">
        <f t="shared" si="16"/>
        <v>IDS Apotheker-Huisartsen, Montfoort/Linschoten - 4094</v>
      </c>
      <c r="C355" s="30">
        <v>73.5</v>
      </c>
      <c r="D355" t="str">
        <f t="shared" si="17"/>
        <v>PraktijkmanagerIDS Apotheker-Huisartsen, Montfoort/Linschoten - 4094</v>
      </c>
    </row>
    <row r="356" spans="1:4" ht="15" x14ac:dyDescent="0.25">
      <c r="A356" t="str">
        <f t="shared" si="15"/>
        <v>Praktijkmanager</v>
      </c>
      <c r="B356" t="str">
        <f t="shared" si="16"/>
        <v>IZA Utrechtse Fabriek voor Zorgvernieuwing - 2601</v>
      </c>
      <c r="C356" s="30">
        <v>109</v>
      </c>
      <c r="D356" t="str">
        <f t="shared" si="17"/>
        <v>PraktijkmanagerIZA Utrechtse Fabriek voor Zorgvernieuwing - 2601</v>
      </c>
    </row>
    <row r="357" spans="1:4" ht="15" x14ac:dyDescent="0.25">
      <c r="A357" t="str">
        <f t="shared" si="15"/>
        <v>Praktijkmanager</v>
      </c>
      <c r="B357" t="str">
        <f t="shared" si="16"/>
        <v>IZA Netwerk Mentaal Gezond Midden-Nederland - 2602</v>
      </c>
      <c r="C357" s="30">
        <v>73.5</v>
      </c>
      <c r="D357" t="str">
        <f t="shared" si="17"/>
        <v>PraktijkmanagerIZA Netwerk Mentaal Gezond Midden-Nederland - 2602</v>
      </c>
    </row>
    <row r="358" spans="1:4" ht="15" x14ac:dyDescent="0.25">
      <c r="A358" t="str">
        <f t="shared" si="15"/>
        <v>Praktijkmanager</v>
      </c>
      <c r="B358" t="str">
        <f t="shared" si="16"/>
        <v xml:space="preserve">IZA Palliatieve zorg in Midden-Nederland - 2603 </v>
      </c>
      <c r="C358" s="30">
        <v>73.5</v>
      </c>
      <c r="D358" t="str">
        <f t="shared" si="17"/>
        <v xml:space="preserve">PraktijkmanagerIZA Palliatieve zorg in Midden-Nederland - 2603 </v>
      </c>
    </row>
    <row r="359" spans="1:4" ht="15" x14ac:dyDescent="0.25">
      <c r="A359" t="str">
        <f t="shared" si="15"/>
        <v>Praktijkmanager</v>
      </c>
      <c r="B359" t="str">
        <f t="shared" si="16"/>
        <v xml:space="preserve">IZA Kortdurend verblijf Utrecht - 2604 </v>
      </c>
      <c r="C359" s="30">
        <v>73.5</v>
      </c>
      <c r="D359" t="str">
        <f t="shared" si="17"/>
        <v xml:space="preserve">PraktijkmanagerIZA Kortdurend verblijf Utrecht - 2604 </v>
      </c>
    </row>
    <row r="360" spans="1:4" ht="15" x14ac:dyDescent="0.25">
      <c r="A360" t="str">
        <f t="shared" si="15"/>
        <v>Praktijkmanager</v>
      </c>
      <c r="B360" t="str">
        <f t="shared" si="16"/>
        <v>IZA Digitalisering en Databeschikbaarheid - 2605</v>
      </c>
      <c r="C360" s="30">
        <v>73.5</v>
      </c>
      <c r="D360" t="str">
        <f t="shared" si="17"/>
        <v>PraktijkmanagerIZA Digitalisering en Databeschikbaarheid - 2605</v>
      </c>
    </row>
    <row r="361" spans="1:4" ht="15" x14ac:dyDescent="0.25">
      <c r="A361" t="str">
        <f t="shared" si="15"/>
        <v>Praktijkmanager</v>
      </c>
      <c r="B361" t="str">
        <f t="shared" si="16"/>
        <v>MTVP - 4015</v>
      </c>
      <c r="C361" s="30">
        <v>73.5</v>
      </c>
      <c r="D361" t="str">
        <f t="shared" si="17"/>
        <v>PraktijkmanagerMTVP - 4015</v>
      </c>
    </row>
    <row r="362" spans="1:4" ht="15" x14ac:dyDescent="0.25">
      <c r="A362" t="str">
        <f t="shared" si="15"/>
        <v>Praktijkmanager</v>
      </c>
      <c r="B362" t="str">
        <f t="shared" si="16"/>
        <v>NUGroen II - 4036</v>
      </c>
      <c r="C362" s="30">
        <v>73.5</v>
      </c>
      <c r="D362" t="str">
        <f t="shared" si="17"/>
        <v>PraktijkmanagerNUGroen II - 4036</v>
      </c>
    </row>
    <row r="363" spans="1:4" ht="15" x14ac:dyDescent="0.25">
      <c r="A363" t="str">
        <f t="shared" si="15"/>
        <v>Praktijkmanager</v>
      </c>
      <c r="B363" t="str">
        <f t="shared" si="16"/>
        <v>Oncologie - 4019</v>
      </c>
      <c r="C363" s="30">
        <v>73.5</v>
      </c>
      <c r="D363" t="str">
        <f t="shared" si="17"/>
        <v>PraktijkmanagerOncologie - 4019</v>
      </c>
    </row>
    <row r="364" spans="1:4" ht="15" x14ac:dyDescent="0.25">
      <c r="A364" t="str">
        <f t="shared" si="15"/>
        <v>Praktijkmanager</v>
      </c>
      <c r="B364" t="str">
        <f t="shared" si="16"/>
        <v>Persoonsgerichte zorg - 4022</v>
      </c>
      <c r="C364" s="30">
        <v>73.5</v>
      </c>
      <c r="D364" t="str">
        <f t="shared" si="17"/>
        <v>PraktijkmanagerPersoonsgerichte zorg - 4022</v>
      </c>
    </row>
    <row r="365" spans="1:4" ht="15" x14ac:dyDescent="0.25">
      <c r="A365" t="str">
        <f t="shared" si="15"/>
        <v>Praktijkmanager</v>
      </c>
      <c r="B365" t="str">
        <f t="shared" si="16"/>
        <v>Programma ouderen - 2400</v>
      </c>
      <c r="C365" s="30">
        <v>73.5</v>
      </c>
      <c r="D365" t="str">
        <f t="shared" si="17"/>
        <v>PraktijkmanagerProgramma ouderen - 2400</v>
      </c>
    </row>
    <row r="366" spans="1:4" ht="15" x14ac:dyDescent="0.25">
      <c r="A366" t="str">
        <f t="shared" si="15"/>
        <v>Praktijkmanager</v>
      </c>
      <c r="B366" t="str">
        <f t="shared" si="16"/>
        <v>Project artrose - 4016</v>
      </c>
      <c r="C366" s="30">
        <v>73.5</v>
      </c>
      <c r="D366" t="str">
        <f t="shared" si="17"/>
        <v>PraktijkmanagerProject artrose - 4016</v>
      </c>
    </row>
    <row r="367" spans="1:4" ht="15" x14ac:dyDescent="0.25">
      <c r="A367" t="str">
        <f t="shared" si="15"/>
        <v>Praktijkmanager</v>
      </c>
      <c r="B367" t="str">
        <f t="shared" si="16"/>
        <v>Project GLI - 4025</v>
      </c>
      <c r="C367" s="30">
        <v>73.5</v>
      </c>
      <c r="D367" t="str">
        <f t="shared" si="17"/>
        <v>PraktijkmanagerProject GLI - 4025</v>
      </c>
    </row>
    <row r="368" spans="1:4" ht="15" x14ac:dyDescent="0.25">
      <c r="A368" t="str">
        <f t="shared" si="15"/>
        <v>Praktijkmanager</v>
      </c>
      <c r="B368" t="str">
        <f t="shared" si="16"/>
        <v>Project ICT - 1450</v>
      </c>
      <c r="C368" s="30">
        <v>73.5</v>
      </c>
      <c r="D368" t="str">
        <f t="shared" si="17"/>
        <v>PraktijkmanagerProject ICT - 1450</v>
      </c>
    </row>
    <row r="369" spans="1:5" ht="15" x14ac:dyDescent="0.25">
      <c r="A369" t="str">
        <f t="shared" si="15"/>
        <v>Praktijkmanager</v>
      </c>
      <c r="B369" t="str">
        <f t="shared" si="16"/>
        <v>Thuismonitoring in chronische zorg (digitalisering) - 4040</v>
      </c>
      <c r="C369" s="30">
        <v>73.5</v>
      </c>
      <c r="D369" t="str">
        <f t="shared" si="17"/>
        <v>PraktijkmanagerThuismonitoring in chronische zorg (digitalisering) - 4040</v>
      </c>
    </row>
    <row r="370" spans="1:5" ht="15" x14ac:dyDescent="0.25">
      <c r="A370" t="str">
        <f t="shared" si="15"/>
        <v>Praktijkmanager</v>
      </c>
      <c r="B370" t="str">
        <f t="shared" si="16"/>
        <v>Valrisicobeoordeling (innovatie) - 4041</v>
      </c>
      <c r="C370" s="30">
        <v>73.5</v>
      </c>
      <c r="D370" t="str">
        <f t="shared" si="17"/>
        <v>PraktijkmanagerValrisicobeoordeling (innovatie) - 4041</v>
      </c>
    </row>
    <row r="371" spans="1:5" ht="15" x14ac:dyDescent="0.25">
      <c r="A371" t="str">
        <f t="shared" si="15"/>
        <v>Praktijkmanager</v>
      </c>
      <c r="B371" t="str">
        <f t="shared" si="16"/>
        <v>Zelftriage en patiëntflowmanagement (digitalisering) - 4038</v>
      </c>
      <c r="C371" s="30">
        <v>73.5</v>
      </c>
      <c r="D371" t="str">
        <f t="shared" si="17"/>
        <v>PraktijkmanagerZelftriage en patiëntflowmanagement (digitalisering) - 4038</v>
      </c>
    </row>
    <row r="372" spans="1:5" ht="15" x14ac:dyDescent="0.25">
      <c r="A372" t="str">
        <f t="shared" si="15"/>
        <v>Praktijkmanager</v>
      </c>
      <c r="B372" t="str">
        <f t="shared" si="16"/>
        <v>Zorginnovatie slimme telefonie (innovatie) - 4039</v>
      </c>
      <c r="C372" s="30">
        <v>73.5</v>
      </c>
      <c r="D372" t="str">
        <f t="shared" si="17"/>
        <v>PraktijkmanagerZorginnovatie slimme telefonie (innovatie) - 4039</v>
      </c>
    </row>
    <row r="373" spans="1:5" ht="15" x14ac:dyDescent="0.25">
      <c r="A373" t="str">
        <f t="shared" si="15"/>
        <v>Praktijkmanager</v>
      </c>
      <c r="B373" t="str">
        <f t="shared" si="16"/>
        <v>Overig</v>
      </c>
      <c r="C373" s="30">
        <v>73.5</v>
      </c>
      <c r="D373" t="str">
        <f t="shared" si="17"/>
        <v>PraktijkmanagerOverig</v>
      </c>
    </row>
    <row r="374" spans="1:5" ht="15" x14ac:dyDescent="0.25">
      <c r="A374" s="53" t="s">
        <v>96</v>
      </c>
      <c r="B374" t="s">
        <v>54</v>
      </c>
      <c r="C374" s="30">
        <v>92.61</v>
      </c>
      <c r="D374" t="str">
        <f t="shared" si="17"/>
        <v>WijkmanagerIZA Netwerk Mentaal Gezond Midden-Nederland - 2602</v>
      </c>
      <c r="E374" s="53" t="s">
        <v>97</v>
      </c>
    </row>
  </sheetData>
  <autoFilter ref="A1:G790" xr:uid="{C31DF892-8ED9-4421-B4DF-3CE09BF1CB6D}"/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47DA-1162-41AE-8A8A-6D6352CA8DE3}">
  <dimension ref="A1:A3"/>
  <sheetViews>
    <sheetView workbookViewId="0">
      <selection activeCell="C16" sqref="C16"/>
    </sheetView>
  </sheetViews>
  <sheetFormatPr defaultRowHeight="13.2" x14ac:dyDescent="0.25"/>
  <cols>
    <col min="1" max="1" width="48.88671875" bestFit="1" customWidth="1"/>
  </cols>
  <sheetData>
    <row r="1" spans="1:1" ht="15" x14ac:dyDescent="0.25">
      <c r="A1" s="29" t="s">
        <v>98</v>
      </c>
    </row>
    <row r="2" spans="1:1" ht="15" x14ac:dyDescent="0.25">
      <c r="A2" s="29" t="s">
        <v>99</v>
      </c>
    </row>
    <row r="3" spans="1:1" ht="15" x14ac:dyDescent="0.25">
      <c r="A3" s="29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3F8F-02B7-4EAC-9CB1-618F8BC0C9AB}">
  <dimension ref="A1:M22"/>
  <sheetViews>
    <sheetView workbookViewId="0">
      <selection activeCell="A4" sqref="A4"/>
    </sheetView>
  </sheetViews>
  <sheetFormatPr defaultRowHeight="13.2" x14ac:dyDescent="0.25"/>
  <cols>
    <col min="2" max="2" width="2.88671875" customWidth="1"/>
  </cols>
  <sheetData>
    <row r="1" spans="1:13" ht="13.8" x14ac:dyDescent="0.25">
      <c r="A1" s="56" t="s">
        <v>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4" spans="1:13" x14ac:dyDescent="0.25">
      <c r="A4" s="55" t="s">
        <v>85</v>
      </c>
      <c r="B4" s="53"/>
      <c r="C4" s="53" t="s">
        <v>80</v>
      </c>
    </row>
    <row r="5" spans="1:13" x14ac:dyDescent="0.25">
      <c r="A5" s="52"/>
    </row>
    <row r="6" spans="1:13" x14ac:dyDescent="0.25">
      <c r="A6" s="55" t="s">
        <v>85</v>
      </c>
      <c r="B6" s="53"/>
      <c r="C6" s="53" t="s">
        <v>89</v>
      </c>
    </row>
    <row r="7" spans="1:13" x14ac:dyDescent="0.25">
      <c r="A7" s="52"/>
    </row>
    <row r="8" spans="1:13" x14ac:dyDescent="0.25">
      <c r="A8" s="52"/>
      <c r="B8" s="53"/>
      <c r="C8" s="53" t="s">
        <v>88</v>
      </c>
    </row>
    <row r="9" spans="1:13" x14ac:dyDescent="0.25">
      <c r="A9" s="52"/>
    </row>
    <row r="10" spans="1:13" x14ac:dyDescent="0.25">
      <c r="A10" s="55" t="s">
        <v>85</v>
      </c>
      <c r="B10" s="53"/>
      <c r="C10" s="53" t="s">
        <v>81</v>
      </c>
    </row>
    <row r="11" spans="1:13" x14ac:dyDescent="0.25">
      <c r="A11" s="52"/>
    </row>
    <row r="12" spans="1:13" x14ac:dyDescent="0.25">
      <c r="A12" s="55" t="s">
        <v>85</v>
      </c>
      <c r="B12" s="53"/>
      <c r="C12" s="53" t="s">
        <v>90</v>
      </c>
    </row>
    <row r="13" spans="1:13" x14ac:dyDescent="0.25">
      <c r="A13" s="52"/>
    </row>
    <row r="14" spans="1:13" x14ac:dyDescent="0.25">
      <c r="A14" s="55" t="s">
        <v>85</v>
      </c>
      <c r="B14" s="53"/>
      <c r="C14" s="53" t="s">
        <v>82</v>
      </c>
    </row>
    <row r="15" spans="1:13" x14ac:dyDescent="0.25">
      <c r="A15" s="52"/>
    </row>
    <row r="16" spans="1:13" x14ac:dyDescent="0.25">
      <c r="A16" s="55" t="s">
        <v>85</v>
      </c>
      <c r="B16" s="53"/>
      <c r="C16" s="53" t="s">
        <v>83</v>
      </c>
    </row>
    <row r="17" spans="1:3" x14ac:dyDescent="0.25">
      <c r="A17" s="52"/>
    </row>
    <row r="18" spans="1:3" x14ac:dyDescent="0.25">
      <c r="A18" s="55" t="s">
        <v>85</v>
      </c>
      <c r="B18" s="53"/>
      <c r="C18" s="53" t="s">
        <v>84</v>
      </c>
    </row>
    <row r="19" spans="1:3" x14ac:dyDescent="0.25">
      <c r="A19" s="52"/>
    </row>
    <row r="20" spans="1:3" x14ac:dyDescent="0.25">
      <c r="A20" s="55" t="s">
        <v>85</v>
      </c>
      <c r="B20" s="53"/>
      <c r="C20" s="53" t="s">
        <v>86</v>
      </c>
    </row>
    <row r="21" spans="1:3" x14ac:dyDescent="0.25">
      <c r="A21" s="52"/>
      <c r="B21" s="53"/>
      <c r="C21" s="53"/>
    </row>
    <row r="22" spans="1:3" x14ac:dyDescent="0.25">
      <c r="A22" s="55" t="s">
        <v>85</v>
      </c>
      <c r="B22" s="53"/>
      <c r="C22" s="53" t="s">
        <v>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3fe71-1299-484b-90b2-c84ee3db4929">
      <Terms xmlns="http://schemas.microsoft.com/office/infopath/2007/PartnerControls"/>
    </lcf76f155ced4ddcb4097134ff3c332f>
    <TaxCatchAll xmlns="eeaaeb46-1a19-49b3-977b-5a1ebd3cf7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5726210E8F34EA5D97A91930291E1" ma:contentTypeVersion="10" ma:contentTypeDescription="Een nieuw document maken." ma:contentTypeScope="" ma:versionID="d33d0d651ab029b37226fdae2fe28ab6">
  <xsd:schema xmlns:xsd="http://www.w3.org/2001/XMLSchema" xmlns:xs="http://www.w3.org/2001/XMLSchema" xmlns:p="http://schemas.microsoft.com/office/2006/metadata/properties" xmlns:ns2="4c63fe71-1299-484b-90b2-c84ee3db4929" xmlns:ns3="eeaaeb46-1a19-49b3-977b-5a1ebd3cf711" targetNamespace="http://schemas.microsoft.com/office/2006/metadata/properties" ma:root="true" ma:fieldsID="316bd530e14134b06c6530857a779ced" ns2:_="" ns3:_="">
    <xsd:import namespace="4c63fe71-1299-484b-90b2-c84ee3db4929"/>
    <xsd:import namespace="eeaaeb46-1a19-49b3-977b-5a1ebd3cf7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3fe71-1299-484b-90b2-c84ee3db4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b7855cb-596b-470d-aea4-660ca90e07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aeb46-1a19-49b3-977b-5a1ebd3cf7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dad97d-cf40-43d4-85e3-51885e447db3}" ma:internalName="TaxCatchAll" ma:showField="CatchAllData" ma:web="eeaaeb46-1a19-49b3-977b-5a1ebd3cf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6DAB21-3B22-47D0-9660-181F39203494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eeaaeb46-1a19-49b3-977b-5a1ebd3cf711"/>
    <ds:schemaRef ds:uri="http://purl.org/dc/elements/1.1/"/>
    <ds:schemaRef ds:uri="4c63fe71-1299-484b-90b2-c84ee3db492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E1587E-A08D-4DF0-80AD-9ACE7945A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B697C-D0EE-4AB0-AB48-E9AB4AE97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3fe71-1299-484b-90b2-c84ee3db4929"/>
    <ds:schemaRef ds:uri="eeaaeb46-1a19-49b3-977b-5a1ebd3cf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Declaratieformulier</vt:lpstr>
      <vt:lpstr>Blad1</vt:lpstr>
      <vt:lpstr>Tarieven</vt:lpstr>
      <vt:lpstr>Blad X</vt:lpstr>
      <vt:lpstr>Handleiding</vt:lpstr>
      <vt:lpstr>Declaratieformulier!Afdrukbereik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Bijkerk</dc:creator>
  <cp:keywords/>
  <dc:description/>
  <cp:lastModifiedBy>Mounir Lemouh | SpoedzorgNU</cp:lastModifiedBy>
  <cp:revision/>
  <dcterms:created xsi:type="dcterms:W3CDTF">2007-12-16T13:18:55Z</dcterms:created>
  <dcterms:modified xsi:type="dcterms:W3CDTF">2026-06-30T14:05:25Z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0x01010040F5726210E8F34EA5D97A91930291E1</vt:lpwstr>
  </property>
  <property fmtid="{D5CDD505-2E9C-101B-9397-08002B2CF9AE}" pid="3" name="MediaServiceImageTags">
    <vt:lpwstr/>
  </property>
</Properties>
</file>